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-163-18c - Výměna výplní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'1-163-18c - Výměna výplní...'!$C$85:$K$1226</definedName>
    <definedName name="_xlnm.Print_Area" localSheetId="1">'1-163-18c - Výměna výplní...'!$C$4:$J$37,'1-163-18c - Výměna výplní...'!$C$43:$J$69,'1-163-18c - Výměna výplní...'!$C$75:$K$1226</definedName>
    <definedName name="_xlnm.Print_Titles" localSheetId="1">'1-163-18c - Výměna výplní...'!$85:$85</definedName>
    <definedName name="_xlnm._FilterDatabase" localSheetId="2" hidden="1">'VRN - Vedlejší rozpočtové...'!$C$82:$K$96</definedName>
    <definedName name="_xlnm.Print_Area" localSheetId="2">'VRN - Vedlejší rozpočtové...'!$C$4:$J$39,'VRN - Vedlejší rozpočtové...'!$C$45:$J$64,'VRN - Vedlejší rozpočtové...'!$C$70:$K$96</definedName>
    <definedName name="_xlnm.Print_Titles" localSheetId="2">'VRN - Vedlejší rozpočtové...'!$82:$82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4"/>
  <c r="BH94"/>
  <c r="BG94"/>
  <c r="BF94"/>
  <c r="T94"/>
  <c r="T93"/>
  <c r="R94"/>
  <c r="R93"/>
  <c r="P94"/>
  <c r="P93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6"/>
  <c i="3" r="F79"/>
  <c r="F77"/>
  <c r="E75"/>
  <c r="F54"/>
  <c r="F52"/>
  <c r="E50"/>
  <c r="J24"/>
  <c r="E24"/>
  <c r="J80"/>
  <c r="J23"/>
  <c r="J21"/>
  <c r="E21"/>
  <c r="J54"/>
  <c r="J20"/>
  <c r="J18"/>
  <c r="E18"/>
  <c r="F80"/>
  <c r="J17"/>
  <c r="J12"/>
  <c r="J52"/>
  <c r="E7"/>
  <c r="E48"/>
  <c i="2" r="J35"/>
  <c r="J34"/>
  <c i="1" r="AY55"/>
  <c i="2" r="J33"/>
  <c i="1" r="AX55"/>
  <c i="2" r="BI1225"/>
  <c r="BH1225"/>
  <c r="BG1225"/>
  <c r="BF1225"/>
  <c r="T1225"/>
  <c r="R1225"/>
  <c r="P1225"/>
  <c r="BI1223"/>
  <c r="BH1223"/>
  <c r="BG1223"/>
  <c r="BF1223"/>
  <c r="T1223"/>
  <c r="R1223"/>
  <c r="P1223"/>
  <c r="BI1219"/>
  <c r="BH1219"/>
  <c r="BG1219"/>
  <c r="BF1219"/>
  <c r="T1219"/>
  <c r="R1219"/>
  <c r="P1219"/>
  <c r="BI1192"/>
  <c r="BH1192"/>
  <c r="BG1192"/>
  <c r="BF1192"/>
  <c r="T1192"/>
  <c r="R1192"/>
  <c r="P1192"/>
  <c r="BI1189"/>
  <c r="BH1189"/>
  <c r="BG1189"/>
  <c r="BF1189"/>
  <c r="T1189"/>
  <c r="R1189"/>
  <c r="P1189"/>
  <c r="BI1140"/>
  <c r="BH1140"/>
  <c r="BG1140"/>
  <c r="BF1140"/>
  <c r="T1140"/>
  <c r="R1140"/>
  <c r="P1140"/>
  <c r="BI1136"/>
  <c r="BH1136"/>
  <c r="BG1136"/>
  <c r="BF1136"/>
  <c r="T1136"/>
  <c r="R1136"/>
  <c r="P1136"/>
  <c r="BI1132"/>
  <c r="BH1132"/>
  <c r="BG1132"/>
  <c r="BF1132"/>
  <c r="T1132"/>
  <c r="R1132"/>
  <c r="P1132"/>
  <c r="BI1128"/>
  <c r="BH1128"/>
  <c r="BG1128"/>
  <c r="BF1128"/>
  <c r="T1128"/>
  <c r="R1128"/>
  <c r="P1128"/>
  <c r="BI1124"/>
  <c r="BH1124"/>
  <c r="BG1124"/>
  <c r="BF1124"/>
  <c r="T1124"/>
  <c r="R1124"/>
  <c r="P1124"/>
  <c r="BI1118"/>
  <c r="BH1118"/>
  <c r="BG1118"/>
  <c r="BF1118"/>
  <c r="T1118"/>
  <c r="R1118"/>
  <c r="P1118"/>
  <c r="BI1073"/>
  <c r="BH1073"/>
  <c r="BG1073"/>
  <c r="BF1073"/>
  <c r="T1073"/>
  <c r="R1073"/>
  <c r="P1073"/>
  <c r="BI1069"/>
  <c r="BH1069"/>
  <c r="BG1069"/>
  <c r="BF1069"/>
  <c r="T1069"/>
  <c r="R1069"/>
  <c r="P1069"/>
  <c r="BI1024"/>
  <c r="BH1024"/>
  <c r="BG1024"/>
  <c r="BF1024"/>
  <c r="T1024"/>
  <c r="R1024"/>
  <c r="P1024"/>
  <c r="BI1021"/>
  <c r="BH1021"/>
  <c r="BG1021"/>
  <c r="BF1021"/>
  <c r="T1021"/>
  <c r="R1021"/>
  <c r="P1021"/>
  <c r="BI1013"/>
  <c r="BH1013"/>
  <c r="BG1013"/>
  <c r="BF1013"/>
  <c r="T1013"/>
  <c r="R1013"/>
  <c r="P1013"/>
  <c r="BI1010"/>
  <c r="BH1010"/>
  <c r="BG1010"/>
  <c r="BF1010"/>
  <c r="T1010"/>
  <c r="T1009"/>
  <c r="R1010"/>
  <c r="R1009"/>
  <c r="P1010"/>
  <c r="P1009"/>
  <c r="BI1006"/>
  <c r="BH1006"/>
  <c r="BG1006"/>
  <c r="BF1006"/>
  <c r="T1006"/>
  <c r="R1006"/>
  <c r="P1006"/>
  <c r="BI1001"/>
  <c r="BH1001"/>
  <c r="BG1001"/>
  <c r="BF1001"/>
  <c r="T1001"/>
  <c r="R1001"/>
  <c r="P1001"/>
  <c r="BI998"/>
  <c r="BH998"/>
  <c r="BG998"/>
  <c r="BF998"/>
  <c r="T998"/>
  <c r="R998"/>
  <c r="P998"/>
  <c r="BI995"/>
  <c r="BH995"/>
  <c r="BG995"/>
  <c r="BF995"/>
  <c r="T995"/>
  <c r="R995"/>
  <c r="P995"/>
  <c r="BI991"/>
  <c r="BH991"/>
  <c r="BG991"/>
  <c r="BF991"/>
  <c r="T991"/>
  <c r="R991"/>
  <c r="P991"/>
  <c r="BI988"/>
  <c r="BH988"/>
  <c r="BG988"/>
  <c r="BF988"/>
  <c r="T988"/>
  <c r="R988"/>
  <c r="P988"/>
  <c r="BI986"/>
  <c r="BH986"/>
  <c r="BG986"/>
  <c r="BF986"/>
  <c r="T986"/>
  <c r="R986"/>
  <c r="P986"/>
  <c r="BI984"/>
  <c r="BH984"/>
  <c r="BG984"/>
  <c r="BF984"/>
  <c r="T984"/>
  <c r="R984"/>
  <c r="P984"/>
  <c r="BI982"/>
  <c r="BH982"/>
  <c r="BG982"/>
  <c r="BF982"/>
  <c r="T982"/>
  <c r="R982"/>
  <c r="P982"/>
  <c r="BI980"/>
  <c r="BH980"/>
  <c r="BG980"/>
  <c r="BF980"/>
  <c r="T980"/>
  <c r="R980"/>
  <c r="P980"/>
  <c r="BI978"/>
  <c r="BH978"/>
  <c r="BG978"/>
  <c r="BF978"/>
  <c r="T978"/>
  <c r="R978"/>
  <c r="P978"/>
  <c r="BI976"/>
  <c r="BH976"/>
  <c r="BG976"/>
  <c r="BF976"/>
  <c r="T976"/>
  <c r="R976"/>
  <c r="P976"/>
  <c r="BI974"/>
  <c r="BH974"/>
  <c r="BG974"/>
  <c r="BF974"/>
  <c r="T974"/>
  <c r="R974"/>
  <c r="P974"/>
  <c r="BI972"/>
  <c r="BH972"/>
  <c r="BG972"/>
  <c r="BF972"/>
  <c r="T972"/>
  <c r="R972"/>
  <c r="P972"/>
  <c r="BI970"/>
  <c r="BH970"/>
  <c r="BG970"/>
  <c r="BF970"/>
  <c r="T970"/>
  <c r="R970"/>
  <c r="P970"/>
  <c r="BI968"/>
  <c r="BH968"/>
  <c r="BG968"/>
  <c r="BF968"/>
  <c r="T968"/>
  <c r="R968"/>
  <c r="P968"/>
  <c r="BI966"/>
  <c r="BH966"/>
  <c r="BG966"/>
  <c r="BF966"/>
  <c r="T966"/>
  <c r="R966"/>
  <c r="P966"/>
  <c r="BI964"/>
  <c r="BH964"/>
  <c r="BG964"/>
  <c r="BF964"/>
  <c r="T964"/>
  <c r="R964"/>
  <c r="P964"/>
  <c r="BI962"/>
  <c r="BH962"/>
  <c r="BG962"/>
  <c r="BF962"/>
  <c r="T962"/>
  <c r="R962"/>
  <c r="P962"/>
  <c r="BI960"/>
  <c r="BH960"/>
  <c r="BG960"/>
  <c r="BF960"/>
  <c r="T960"/>
  <c r="R960"/>
  <c r="P960"/>
  <c r="BI958"/>
  <c r="BH958"/>
  <c r="BG958"/>
  <c r="BF958"/>
  <c r="T958"/>
  <c r="R958"/>
  <c r="P958"/>
  <c r="BI956"/>
  <c r="BH956"/>
  <c r="BG956"/>
  <c r="BF956"/>
  <c r="T956"/>
  <c r="R956"/>
  <c r="P956"/>
  <c r="BI954"/>
  <c r="BH954"/>
  <c r="BG954"/>
  <c r="BF954"/>
  <c r="T954"/>
  <c r="R954"/>
  <c r="P954"/>
  <c r="BI952"/>
  <c r="BH952"/>
  <c r="BG952"/>
  <c r="BF952"/>
  <c r="T952"/>
  <c r="R952"/>
  <c r="P952"/>
  <c r="BI950"/>
  <c r="BH950"/>
  <c r="BG950"/>
  <c r="BF950"/>
  <c r="T950"/>
  <c r="R950"/>
  <c r="P950"/>
  <c r="BI948"/>
  <c r="BH948"/>
  <c r="BG948"/>
  <c r="BF948"/>
  <c r="T948"/>
  <c r="R948"/>
  <c r="P948"/>
  <c r="BI946"/>
  <c r="BH946"/>
  <c r="BG946"/>
  <c r="BF946"/>
  <c r="T946"/>
  <c r="R946"/>
  <c r="P946"/>
  <c r="BI944"/>
  <c r="BH944"/>
  <c r="BG944"/>
  <c r="BF944"/>
  <c r="T944"/>
  <c r="R944"/>
  <c r="P944"/>
  <c r="BI942"/>
  <c r="BH942"/>
  <c r="BG942"/>
  <c r="BF942"/>
  <c r="T942"/>
  <c r="R942"/>
  <c r="P942"/>
  <c r="BI940"/>
  <c r="BH940"/>
  <c r="BG940"/>
  <c r="BF940"/>
  <c r="T940"/>
  <c r="R940"/>
  <c r="P940"/>
  <c r="BI938"/>
  <c r="BH938"/>
  <c r="BG938"/>
  <c r="BF938"/>
  <c r="T938"/>
  <c r="R938"/>
  <c r="P938"/>
  <c r="BI936"/>
  <c r="BH936"/>
  <c r="BG936"/>
  <c r="BF936"/>
  <c r="T936"/>
  <c r="R936"/>
  <c r="P936"/>
  <c r="BI934"/>
  <c r="BH934"/>
  <c r="BG934"/>
  <c r="BF934"/>
  <c r="T934"/>
  <c r="R934"/>
  <c r="P934"/>
  <c r="BI932"/>
  <c r="BH932"/>
  <c r="BG932"/>
  <c r="BF932"/>
  <c r="T932"/>
  <c r="R932"/>
  <c r="P932"/>
  <c r="BI930"/>
  <c r="BH930"/>
  <c r="BG930"/>
  <c r="BF930"/>
  <c r="T930"/>
  <c r="R930"/>
  <c r="P930"/>
  <c r="BI928"/>
  <c r="BH928"/>
  <c r="BG928"/>
  <c r="BF928"/>
  <c r="T928"/>
  <c r="R928"/>
  <c r="P928"/>
  <c r="BI926"/>
  <c r="BH926"/>
  <c r="BG926"/>
  <c r="BF926"/>
  <c r="T926"/>
  <c r="R926"/>
  <c r="P926"/>
  <c r="BI924"/>
  <c r="BH924"/>
  <c r="BG924"/>
  <c r="BF924"/>
  <c r="T924"/>
  <c r="R924"/>
  <c r="P924"/>
  <c r="BI922"/>
  <c r="BH922"/>
  <c r="BG922"/>
  <c r="BF922"/>
  <c r="T922"/>
  <c r="R922"/>
  <c r="P922"/>
  <c r="BI920"/>
  <c r="BH920"/>
  <c r="BG920"/>
  <c r="BF920"/>
  <c r="T920"/>
  <c r="R920"/>
  <c r="P920"/>
  <c r="BI918"/>
  <c r="BH918"/>
  <c r="BG918"/>
  <c r="BF918"/>
  <c r="T918"/>
  <c r="R918"/>
  <c r="P918"/>
  <c r="BI916"/>
  <c r="BH916"/>
  <c r="BG916"/>
  <c r="BF916"/>
  <c r="T916"/>
  <c r="R916"/>
  <c r="P916"/>
  <c r="BI914"/>
  <c r="BH914"/>
  <c r="BG914"/>
  <c r="BF914"/>
  <c r="T914"/>
  <c r="R914"/>
  <c r="P914"/>
  <c r="BI912"/>
  <c r="BH912"/>
  <c r="BG912"/>
  <c r="BF912"/>
  <c r="T912"/>
  <c r="R912"/>
  <c r="P912"/>
  <c r="BI910"/>
  <c r="BH910"/>
  <c r="BG910"/>
  <c r="BF910"/>
  <c r="T910"/>
  <c r="R910"/>
  <c r="P910"/>
  <c r="BI908"/>
  <c r="BH908"/>
  <c r="BG908"/>
  <c r="BF908"/>
  <c r="T908"/>
  <c r="R908"/>
  <c r="P908"/>
  <c r="BI906"/>
  <c r="BH906"/>
  <c r="BG906"/>
  <c r="BF906"/>
  <c r="T906"/>
  <c r="R906"/>
  <c r="P906"/>
  <c r="BI904"/>
  <c r="BH904"/>
  <c r="BG904"/>
  <c r="BF904"/>
  <c r="T904"/>
  <c r="R904"/>
  <c r="P904"/>
  <c r="BI902"/>
  <c r="BH902"/>
  <c r="BG902"/>
  <c r="BF902"/>
  <c r="T902"/>
  <c r="R902"/>
  <c r="P902"/>
  <c r="BI900"/>
  <c r="BH900"/>
  <c r="BG900"/>
  <c r="BF900"/>
  <c r="T900"/>
  <c r="R900"/>
  <c r="P900"/>
  <c r="BI857"/>
  <c r="BH857"/>
  <c r="BG857"/>
  <c r="BF857"/>
  <c r="T857"/>
  <c r="R857"/>
  <c r="P857"/>
  <c r="BI853"/>
  <c r="BH853"/>
  <c r="BG853"/>
  <c r="BF853"/>
  <c r="T853"/>
  <c r="R853"/>
  <c r="P853"/>
  <c r="BI828"/>
  <c r="BH828"/>
  <c r="BG828"/>
  <c r="BF828"/>
  <c r="T828"/>
  <c r="R828"/>
  <c r="P828"/>
  <c r="BI799"/>
  <c r="BH799"/>
  <c r="BG799"/>
  <c r="BF799"/>
  <c r="T799"/>
  <c r="R799"/>
  <c r="P799"/>
  <c r="BI795"/>
  <c r="BH795"/>
  <c r="BG795"/>
  <c r="BF795"/>
  <c r="T795"/>
  <c r="R795"/>
  <c r="P795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79"/>
  <c r="BH779"/>
  <c r="BG779"/>
  <c r="BF779"/>
  <c r="T779"/>
  <c r="R779"/>
  <c r="P779"/>
  <c r="BI774"/>
  <c r="BH774"/>
  <c r="BG774"/>
  <c r="BF774"/>
  <c r="T774"/>
  <c r="T773"/>
  <c r="R774"/>
  <c r="R773"/>
  <c r="P774"/>
  <c r="P773"/>
  <c r="BI769"/>
  <c r="BH769"/>
  <c r="BG769"/>
  <c r="BF769"/>
  <c r="T769"/>
  <c r="R769"/>
  <c r="P769"/>
  <c r="BI763"/>
  <c r="BH763"/>
  <c r="BG763"/>
  <c r="BF763"/>
  <c r="T763"/>
  <c r="R763"/>
  <c r="P763"/>
  <c r="BI759"/>
  <c r="BH759"/>
  <c r="BG759"/>
  <c r="BF759"/>
  <c r="T759"/>
  <c r="R759"/>
  <c r="P759"/>
  <c r="BI756"/>
  <c r="BH756"/>
  <c r="BG756"/>
  <c r="BF756"/>
  <c r="T756"/>
  <c r="R756"/>
  <c r="P756"/>
  <c r="BI752"/>
  <c r="BH752"/>
  <c r="BG752"/>
  <c r="BF752"/>
  <c r="T752"/>
  <c r="R752"/>
  <c r="P752"/>
  <c r="BI749"/>
  <c r="BH749"/>
  <c r="BG749"/>
  <c r="BF749"/>
  <c r="T749"/>
  <c r="R749"/>
  <c r="P749"/>
  <c r="BI743"/>
  <c r="BH743"/>
  <c r="BG743"/>
  <c r="BF743"/>
  <c r="T743"/>
  <c r="R743"/>
  <c r="P743"/>
  <c r="BI740"/>
  <c r="BH740"/>
  <c r="BG740"/>
  <c r="BF740"/>
  <c r="T740"/>
  <c r="R740"/>
  <c r="P740"/>
  <c r="BI734"/>
  <c r="BH734"/>
  <c r="BG734"/>
  <c r="BF734"/>
  <c r="T734"/>
  <c r="R734"/>
  <c r="P734"/>
  <c r="BI730"/>
  <c r="BH730"/>
  <c r="BG730"/>
  <c r="BF730"/>
  <c r="T730"/>
  <c r="R730"/>
  <c r="P730"/>
  <c r="BI724"/>
  <c r="BH724"/>
  <c r="BG724"/>
  <c r="BF724"/>
  <c r="T724"/>
  <c r="R724"/>
  <c r="P724"/>
  <c r="BI718"/>
  <c r="BH718"/>
  <c r="BG718"/>
  <c r="BF718"/>
  <c r="T718"/>
  <c r="R718"/>
  <c r="P718"/>
  <c r="BI709"/>
  <c r="BH709"/>
  <c r="BG709"/>
  <c r="BF709"/>
  <c r="T709"/>
  <c r="R709"/>
  <c r="P709"/>
  <c r="BI692"/>
  <c r="BH692"/>
  <c r="BG692"/>
  <c r="BF692"/>
  <c r="T692"/>
  <c r="R692"/>
  <c r="P692"/>
  <c r="BI674"/>
  <c r="BH674"/>
  <c r="BG674"/>
  <c r="BF674"/>
  <c r="T674"/>
  <c r="R674"/>
  <c r="P674"/>
  <c r="BI664"/>
  <c r="BH664"/>
  <c r="BG664"/>
  <c r="BF664"/>
  <c r="T664"/>
  <c r="R664"/>
  <c r="P664"/>
  <c r="BI660"/>
  <c r="BH660"/>
  <c r="BG660"/>
  <c r="BF660"/>
  <c r="T660"/>
  <c r="R660"/>
  <c r="P660"/>
  <c r="BI638"/>
  <c r="BH638"/>
  <c r="BG638"/>
  <c r="BF638"/>
  <c r="T638"/>
  <c r="R638"/>
  <c r="P638"/>
  <c r="BI612"/>
  <c r="BH612"/>
  <c r="BG612"/>
  <c r="BF612"/>
  <c r="T612"/>
  <c r="R612"/>
  <c r="P612"/>
  <c r="BI608"/>
  <c r="BH608"/>
  <c r="BG608"/>
  <c r="BF608"/>
  <c r="T608"/>
  <c r="R608"/>
  <c r="P608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9"/>
  <c r="BH589"/>
  <c r="BG589"/>
  <c r="BF589"/>
  <c r="T589"/>
  <c r="R589"/>
  <c r="P589"/>
  <c r="BI583"/>
  <c r="BH583"/>
  <c r="BG583"/>
  <c r="BF583"/>
  <c r="T583"/>
  <c r="R583"/>
  <c r="P583"/>
  <c r="BI579"/>
  <c r="BH579"/>
  <c r="BG579"/>
  <c r="BF579"/>
  <c r="T579"/>
  <c r="R579"/>
  <c r="P579"/>
  <c r="BI571"/>
  <c r="BH571"/>
  <c r="BG571"/>
  <c r="BF571"/>
  <c r="T571"/>
  <c r="R571"/>
  <c r="P571"/>
  <c r="BI565"/>
  <c r="BH565"/>
  <c r="BG565"/>
  <c r="BF565"/>
  <c r="T565"/>
  <c r="R565"/>
  <c r="P565"/>
  <c r="BI558"/>
  <c r="BH558"/>
  <c r="BG558"/>
  <c r="BF558"/>
  <c r="T558"/>
  <c r="R558"/>
  <c r="P558"/>
  <c r="BI550"/>
  <c r="BH550"/>
  <c r="BG550"/>
  <c r="BF550"/>
  <c r="T550"/>
  <c r="R550"/>
  <c r="P550"/>
  <c r="BI521"/>
  <c r="BH521"/>
  <c r="BG521"/>
  <c r="BF521"/>
  <c r="T521"/>
  <c r="R521"/>
  <c r="P521"/>
  <c r="BI512"/>
  <c r="BH512"/>
  <c r="BG512"/>
  <c r="BF512"/>
  <c r="T512"/>
  <c r="R512"/>
  <c r="P512"/>
  <c r="BI508"/>
  <c r="BH508"/>
  <c r="BG508"/>
  <c r="BF508"/>
  <c r="T508"/>
  <c r="R508"/>
  <c r="P508"/>
  <c r="BI505"/>
  <c r="BH505"/>
  <c r="BG505"/>
  <c r="BF505"/>
  <c r="T505"/>
  <c r="R505"/>
  <c r="P505"/>
  <c r="BI494"/>
  <c r="BH494"/>
  <c r="BG494"/>
  <c r="BF494"/>
  <c r="T494"/>
  <c r="R494"/>
  <c r="P494"/>
  <c r="BI483"/>
  <c r="BH483"/>
  <c r="BG483"/>
  <c r="BF483"/>
  <c r="T483"/>
  <c r="R483"/>
  <c r="P483"/>
  <c r="BI478"/>
  <c r="BH478"/>
  <c r="BG478"/>
  <c r="BF478"/>
  <c r="T478"/>
  <c r="R478"/>
  <c r="P478"/>
  <c r="BI475"/>
  <c r="BH475"/>
  <c r="BG475"/>
  <c r="BF475"/>
  <c r="T475"/>
  <c r="R475"/>
  <c r="P475"/>
  <c r="BI469"/>
  <c r="BH469"/>
  <c r="BG469"/>
  <c r="BF469"/>
  <c r="T469"/>
  <c r="R469"/>
  <c r="P469"/>
  <c r="BI463"/>
  <c r="BH463"/>
  <c r="BG463"/>
  <c r="BF463"/>
  <c r="T463"/>
  <c r="R463"/>
  <c r="P463"/>
  <c r="BI460"/>
  <c r="BH460"/>
  <c r="BG460"/>
  <c r="BF460"/>
  <c r="T460"/>
  <c r="R460"/>
  <c r="P460"/>
  <c r="BI453"/>
  <c r="BH453"/>
  <c r="BG453"/>
  <c r="BF453"/>
  <c r="T453"/>
  <c r="R453"/>
  <c r="P453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15"/>
  <c r="BH415"/>
  <c r="BG415"/>
  <c r="BF415"/>
  <c r="T415"/>
  <c r="R415"/>
  <c r="P415"/>
  <c r="BI409"/>
  <c r="BH409"/>
  <c r="BG409"/>
  <c r="BF409"/>
  <c r="T409"/>
  <c r="R409"/>
  <c r="P409"/>
  <c r="BI405"/>
  <c r="BH405"/>
  <c r="BG405"/>
  <c r="BF405"/>
  <c r="T405"/>
  <c r="R405"/>
  <c r="P405"/>
  <c r="BI372"/>
  <c r="BH372"/>
  <c r="BG372"/>
  <c r="BF372"/>
  <c r="T372"/>
  <c r="R372"/>
  <c r="P372"/>
  <c r="BI355"/>
  <c r="BH355"/>
  <c r="BG355"/>
  <c r="BF355"/>
  <c r="T355"/>
  <c r="R355"/>
  <c r="P355"/>
  <c r="BI341"/>
  <c r="BH341"/>
  <c r="BG341"/>
  <c r="BF341"/>
  <c r="T341"/>
  <c r="R341"/>
  <c r="P341"/>
  <c r="BI324"/>
  <c r="BH324"/>
  <c r="BG324"/>
  <c r="BF324"/>
  <c r="T324"/>
  <c r="R324"/>
  <c r="P324"/>
  <c r="BI314"/>
  <c r="BH314"/>
  <c r="BG314"/>
  <c r="BF314"/>
  <c r="T314"/>
  <c r="R314"/>
  <c r="P314"/>
  <c r="BI292"/>
  <c r="BH292"/>
  <c r="BG292"/>
  <c r="BF292"/>
  <c r="T292"/>
  <c r="R292"/>
  <c r="P292"/>
  <c r="BI271"/>
  <c r="BH271"/>
  <c r="BG271"/>
  <c r="BF271"/>
  <c r="T271"/>
  <c r="R271"/>
  <c r="P271"/>
  <c r="BI227"/>
  <c r="BH227"/>
  <c r="BG227"/>
  <c r="BF227"/>
  <c r="T227"/>
  <c r="R227"/>
  <c r="P227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05"/>
  <c r="BH105"/>
  <c r="BG105"/>
  <c r="BF105"/>
  <c r="T105"/>
  <c r="R105"/>
  <c r="P105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F82"/>
  <c r="F80"/>
  <c r="E78"/>
  <c r="F50"/>
  <c r="F48"/>
  <c r="E46"/>
  <c r="J22"/>
  <c r="E22"/>
  <c r="J83"/>
  <c r="J21"/>
  <c r="J19"/>
  <c r="E19"/>
  <c r="J50"/>
  <c r="J18"/>
  <c r="J16"/>
  <c r="E16"/>
  <c r="F83"/>
  <c r="J15"/>
  <c r="J10"/>
  <c r="J80"/>
  <c i="1" r="L50"/>
  <c r="AM50"/>
  <c r="AM49"/>
  <c r="L49"/>
  <c r="AM47"/>
  <c r="L47"/>
  <c r="L45"/>
  <c r="L44"/>
  <c i="2" r="J995"/>
  <c r="J930"/>
  <c r="BK752"/>
  <c r="BK415"/>
  <c r="J1136"/>
  <c r="J934"/>
  <c r="J743"/>
  <c r="BK600"/>
  <c r="BK219"/>
  <c r="BK1132"/>
  <c r="J966"/>
  <c r="J763"/>
  <c r="BK596"/>
  <c r="J341"/>
  <c r="BK984"/>
  <c r="J956"/>
  <c r="J799"/>
  <c r="BK1225"/>
  <c r="BK912"/>
  <c r="J734"/>
  <c r="BK324"/>
  <c r="BK972"/>
  <c r="J916"/>
  <c r="BK674"/>
  <c r="BK405"/>
  <c r="J1223"/>
  <c r="J1073"/>
  <c r="BK928"/>
  <c r="J730"/>
  <c r="J550"/>
  <c r="BK166"/>
  <c r="BK966"/>
  <c r="BK908"/>
  <c r="J600"/>
  <c r="BK494"/>
  <c r="J102"/>
  <c i="3" r="J90"/>
  <c i="2" r="BK991"/>
  <c r="J928"/>
  <c r="J790"/>
  <c r="J571"/>
  <c r="J984"/>
  <c r="J924"/>
  <c r="J759"/>
  <c r="BK589"/>
  <c r="J292"/>
  <c r="J1219"/>
  <c r="BK1010"/>
  <c r="J904"/>
  <c r="J638"/>
  <c r="BK271"/>
  <c r="J970"/>
  <c r="J936"/>
  <c r="BK759"/>
  <c r="BK550"/>
  <c r="BK434"/>
  <c r="BK97"/>
  <c i="3" r="J34"/>
  <c i="2" r="J709"/>
  <c r="BK215"/>
  <c r="J960"/>
  <c r="J908"/>
  <c r="BK475"/>
  <c r="BK102"/>
  <c r="BK1118"/>
  <c r="BK756"/>
  <c r="J565"/>
  <c r="BK426"/>
  <c r="J982"/>
  <c r="BK948"/>
  <c r="BK828"/>
  <c r="J583"/>
  <c r="J453"/>
  <c r="BK292"/>
  <c i="3" r="BK90"/>
  <c i="2" r="J974"/>
  <c r="J910"/>
  <c r="BK521"/>
  <c r="BK164"/>
  <c r="J964"/>
  <c r="BK922"/>
  <c r="BK774"/>
  <c r="J494"/>
  <c r="BK1189"/>
  <c r="BK1006"/>
  <c r="BK790"/>
  <c r="J724"/>
  <c r="BK558"/>
  <c r="BK159"/>
  <c r="J972"/>
  <c r="J922"/>
  <c r="BK763"/>
  <c r="BK976"/>
  <c r="J795"/>
  <c r="J596"/>
  <c r="BK211"/>
  <c r="J962"/>
  <c r="J906"/>
  <c r="BK638"/>
  <c r="J211"/>
  <c r="BK1192"/>
  <c r="BK1013"/>
  <c r="BK906"/>
  <c r="J589"/>
  <c r="BK409"/>
  <c r="J980"/>
  <c r="J942"/>
  <c r="J779"/>
  <c r="J558"/>
  <c r="J442"/>
  <c r="J93"/>
  <c r="J1010"/>
  <c r="BK954"/>
  <c r="BK904"/>
  <c r="J769"/>
  <c r="J460"/>
  <c r="J159"/>
  <c r="J968"/>
  <c r="BK914"/>
  <c r="BK718"/>
  <c r="BK478"/>
  <c r="BK149"/>
  <c r="J1132"/>
  <c r="BK970"/>
  <c r="J786"/>
  <c r="BK512"/>
  <c r="J149"/>
  <c r="BK978"/>
  <c r="BK944"/>
  <c r="J857"/>
  <c r="J674"/>
  <c r="J446"/>
  <c r="J227"/>
  <c r="J1013"/>
  <c r="J988"/>
  <c r="BK926"/>
  <c r="J749"/>
  <c r="BK355"/>
  <c r="BK980"/>
  <c r="BK920"/>
  <c r="J660"/>
  <c r="J355"/>
  <c r="BK1219"/>
  <c r="BK1128"/>
  <c r="BK950"/>
  <c r="BK734"/>
  <c r="BK508"/>
  <c r="J219"/>
  <c r="J976"/>
  <c r="BK940"/>
  <c r="BK709"/>
  <c r="J521"/>
  <c r="J426"/>
  <c i="1" r="AS54"/>
  <c i="2" r="J1001"/>
  <c r="J853"/>
  <c r="J718"/>
  <c r="BK341"/>
  <c r="J954"/>
  <c r="BK900"/>
  <c r="BK612"/>
  <c r="J324"/>
  <c r="BK1223"/>
  <c r="J1069"/>
  <c r="J944"/>
  <c r="BK743"/>
  <c r="J483"/>
  <c r="BK1069"/>
  <c r="J946"/>
  <c r="J902"/>
  <c r="J991"/>
  <c r="J932"/>
  <c r="BK786"/>
  <c r="BK442"/>
  <c r="BK986"/>
  <c r="J926"/>
  <c r="BK730"/>
  <c r="BK483"/>
  <c r="J105"/>
  <c r="J1128"/>
  <c r="J958"/>
  <c r="J788"/>
  <c r="J612"/>
  <c r="J434"/>
  <c r="J1024"/>
  <c r="BK958"/>
  <c r="BK853"/>
  <c r="BK579"/>
  <c r="BK460"/>
  <c r="J409"/>
  <c i="3" r="F37"/>
  <c i="2" r="J271"/>
  <c r="BK942"/>
  <c r="BK910"/>
  <c r="J664"/>
  <c r="J215"/>
  <c r="J1189"/>
  <c r="BK1024"/>
  <c r="BK918"/>
  <c r="BK692"/>
  <c r="BK438"/>
  <c r="J1118"/>
  <c r="BK962"/>
  <c r="BK795"/>
  <c r="J592"/>
  <c r="J505"/>
  <c r="J314"/>
  <c i="3" r="BK86"/>
  <c i="2" r="BK995"/>
  <c r="BK934"/>
  <c r="BK799"/>
  <c r="BK505"/>
  <c r="J986"/>
  <c r="BK932"/>
  <c r="J756"/>
  <c r="BK565"/>
  <c r="J166"/>
  <c r="BK1140"/>
  <c r="BK1001"/>
  <c r="BK792"/>
  <c r="J608"/>
  <c r="BK154"/>
  <c r="BK968"/>
  <c r="BK924"/>
  <c r="BK749"/>
  <c r="BK571"/>
  <c r="J478"/>
  <c r="BK372"/>
  <c i="3" r="J94"/>
  <c i="2" r="BK1073"/>
  <c r="BK938"/>
  <c r="BK788"/>
  <c r="BK453"/>
  <c r="BK982"/>
  <c r="J912"/>
  <c r="J692"/>
  <c r="J469"/>
  <c r="J164"/>
  <c r="BK1124"/>
  <c r="J914"/>
  <c r="BK660"/>
  <c r="BK430"/>
  <c r="BK105"/>
  <c r="BK964"/>
  <c r="J938"/>
  <c r="BK769"/>
  <c r="BK998"/>
  <c r="BK946"/>
  <c r="J900"/>
  <c r="J475"/>
  <c r="J154"/>
  <c r="J940"/>
  <c r="BK779"/>
  <c r="BK583"/>
  <c r="BK314"/>
  <c r="J1140"/>
  <c r="J978"/>
  <c r="J752"/>
  <c r="BK469"/>
  <c r="BK93"/>
  <c r="BK974"/>
  <c r="BK930"/>
  <c r="BK740"/>
  <c r="J512"/>
  <c r="J430"/>
  <c i="3" r="BK94"/>
  <c i="2" r="J998"/>
  <c r="BK936"/>
  <c r="BK857"/>
  <c r="BK724"/>
  <c r="J405"/>
  <c r="BK988"/>
  <c r="BK956"/>
  <c r="J828"/>
  <c r="BK608"/>
  <c r="J372"/>
  <c r="J1225"/>
  <c r="J1124"/>
  <c r="J948"/>
  <c r="J740"/>
  <c r="BK592"/>
  <c r="J1021"/>
  <c r="J952"/>
  <c r="J920"/>
  <c r="J579"/>
  <c r="J463"/>
  <c r="J415"/>
  <c r="J89"/>
  <c r="J1006"/>
  <c r="BK952"/>
  <c r="BK902"/>
  <c r="J774"/>
  <c r="BK446"/>
  <c r="BK1136"/>
  <c r="J950"/>
  <c r="J792"/>
  <c r="BK604"/>
  <c r="BK227"/>
  <c r="J1192"/>
  <c r="BK1021"/>
  <c r="BK916"/>
  <c r="BK664"/>
  <c r="BK463"/>
  <c r="BK89"/>
  <c r="BK960"/>
  <c r="J918"/>
  <c r="J604"/>
  <c r="J508"/>
  <c r="J438"/>
  <c r="J97"/>
  <c i="3" r="J86"/>
  <c i="2" l="1" r="BK88"/>
  <c r="J88"/>
  <c r="J57"/>
  <c r="T414"/>
  <c r="R748"/>
  <c r="T778"/>
  <c r="P798"/>
  <c r="T994"/>
  <c r="R1012"/>
  <c r="P1188"/>
  <c r="BK1222"/>
  <c r="J1222"/>
  <c r="J68"/>
  <c r="R88"/>
  <c r="P414"/>
  <c r="BK748"/>
  <c r="J748"/>
  <c r="J59"/>
  <c r="R778"/>
  <c r="R798"/>
  <c r="R994"/>
  <c r="P1012"/>
  <c r="R1188"/>
  <c r="P1222"/>
  <c r="P88"/>
  <c r="R414"/>
  <c r="T748"/>
  <c r="BK778"/>
  <c r="J778"/>
  <c r="J62"/>
  <c r="T798"/>
  <c r="P994"/>
  <c r="T1012"/>
  <c r="BK1188"/>
  <c r="J1188"/>
  <c r="J67"/>
  <c r="T1222"/>
  <c r="T88"/>
  <c r="T87"/>
  <c r="BK414"/>
  <c r="J414"/>
  <c r="J58"/>
  <c r="P748"/>
  <c r="P778"/>
  <c r="P777"/>
  <c r="BK798"/>
  <c r="J798"/>
  <c r="J63"/>
  <c r="BK994"/>
  <c r="J994"/>
  <c r="J64"/>
  <c r="BK1012"/>
  <c r="J1012"/>
  <c r="J66"/>
  <c r="T1188"/>
  <c r="R1222"/>
  <c r="BK773"/>
  <c r="J773"/>
  <c r="J60"/>
  <c r="BK1009"/>
  <c r="J1009"/>
  <c r="J65"/>
  <c i="3" r="BK85"/>
  <c r="J85"/>
  <c r="J61"/>
  <c r="BK89"/>
  <c r="J89"/>
  <c r="J62"/>
  <c r="BK93"/>
  <c r="J93"/>
  <c r="J63"/>
  <c r="F55"/>
  <c r="J55"/>
  <c r="E73"/>
  <c r="J77"/>
  <c r="J79"/>
  <c r="BE94"/>
  <c r="BE86"/>
  <c r="BE90"/>
  <c i="1" r="AW56"/>
  <c r="BD56"/>
  <c i="2" r="F51"/>
  <c r="BE102"/>
  <c r="BE105"/>
  <c r="BE149"/>
  <c r="BE154"/>
  <c r="BE159"/>
  <c r="BE166"/>
  <c r="BE215"/>
  <c r="BE324"/>
  <c r="BE405"/>
  <c r="BE469"/>
  <c r="BE571"/>
  <c r="BE583"/>
  <c r="BE604"/>
  <c r="BE608"/>
  <c r="BE638"/>
  <c r="BE718"/>
  <c r="BE724"/>
  <c r="BE730"/>
  <c r="BE743"/>
  <c r="BE752"/>
  <c r="BE779"/>
  <c r="BE786"/>
  <c r="BE788"/>
  <c r="BE790"/>
  <c r="BE910"/>
  <c r="BE912"/>
  <c r="BE914"/>
  <c r="BE926"/>
  <c r="BE932"/>
  <c r="BE1010"/>
  <c r="BE1073"/>
  <c r="BE1118"/>
  <c r="BE1132"/>
  <c r="J48"/>
  <c r="J82"/>
  <c r="BE97"/>
  <c r="BE211"/>
  <c r="BE271"/>
  <c r="BE314"/>
  <c r="BE341"/>
  <c r="BE355"/>
  <c r="BE372"/>
  <c r="BE442"/>
  <c r="BE475"/>
  <c r="BE494"/>
  <c r="BE550"/>
  <c r="BE579"/>
  <c r="BE600"/>
  <c r="BE674"/>
  <c r="BE709"/>
  <c r="BE774"/>
  <c r="BE799"/>
  <c r="BE828"/>
  <c r="BE857"/>
  <c r="BE900"/>
  <c r="BE904"/>
  <c r="BE908"/>
  <c r="BE922"/>
  <c r="BE924"/>
  <c r="BE930"/>
  <c r="BE934"/>
  <c r="BE936"/>
  <c r="BE938"/>
  <c r="BE952"/>
  <c r="BE954"/>
  <c r="BE960"/>
  <c r="BE972"/>
  <c r="BE980"/>
  <c r="BE1013"/>
  <c r="BE1021"/>
  <c r="BE1124"/>
  <c r="BE1128"/>
  <c r="BE1136"/>
  <c r="BE1140"/>
  <c r="BE1189"/>
  <c r="BE1192"/>
  <c r="BE1219"/>
  <c r="BE1223"/>
  <c r="J51"/>
  <c r="BE89"/>
  <c r="BE93"/>
  <c r="BE164"/>
  <c r="BE409"/>
  <c r="BE415"/>
  <c r="BE430"/>
  <c r="BE438"/>
  <c r="BE446"/>
  <c r="BE453"/>
  <c r="BE460"/>
  <c r="BE505"/>
  <c r="BE512"/>
  <c r="BE521"/>
  <c r="BE592"/>
  <c r="BE660"/>
  <c r="BE664"/>
  <c r="BE692"/>
  <c r="BE740"/>
  <c r="BE749"/>
  <c r="BE763"/>
  <c r="BE769"/>
  <c r="BE792"/>
  <c r="BE795"/>
  <c r="BE853"/>
  <c r="BE902"/>
  <c r="BE928"/>
  <c r="BE944"/>
  <c r="BE946"/>
  <c r="BE950"/>
  <c r="BE966"/>
  <c r="BE968"/>
  <c r="BE974"/>
  <c r="BE976"/>
  <c r="BE978"/>
  <c r="BE982"/>
  <c r="BE984"/>
  <c r="BE986"/>
  <c r="BE1225"/>
  <c r="BE219"/>
  <c r="BE227"/>
  <c r="BE292"/>
  <c r="BE426"/>
  <c r="BE434"/>
  <c r="BE463"/>
  <c r="BE478"/>
  <c r="BE483"/>
  <c r="BE508"/>
  <c r="BE558"/>
  <c r="BE565"/>
  <c r="BE589"/>
  <c r="BE596"/>
  <c r="BE612"/>
  <c r="BE734"/>
  <c r="BE756"/>
  <c r="BE759"/>
  <c r="BE906"/>
  <c r="BE916"/>
  <c r="BE918"/>
  <c r="BE920"/>
  <c r="BE940"/>
  <c r="BE942"/>
  <c r="BE948"/>
  <c r="BE956"/>
  <c r="BE958"/>
  <c r="BE962"/>
  <c r="BE964"/>
  <c r="BE970"/>
  <c r="BE988"/>
  <c r="BE991"/>
  <c r="BE995"/>
  <c r="BE998"/>
  <c r="BE1001"/>
  <c r="BE1006"/>
  <c r="BE1024"/>
  <c r="BE1069"/>
  <c i="3" r="F35"/>
  <c i="1" r="BB56"/>
  <c i="2" r="F34"/>
  <c i="1" r="BC55"/>
  <c i="2" r="F32"/>
  <c i="1" r="BA55"/>
  <c i="2" r="F35"/>
  <c i="1" r="BD55"/>
  <c r="BD54"/>
  <c r="W33"/>
  <c i="3" r="F36"/>
  <c i="1" r="BC56"/>
  <c i="2" r="F33"/>
  <c i="1" r="BB55"/>
  <c i="2" r="J32"/>
  <c i="1" r="AW55"/>
  <c i="3" r="F34"/>
  <c i="1" r="BA56"/>
  <c i="2" l="1" r="T777"/>
  <c r="T86"/>
  <c r="P87"/>
  <c r="P86"/>
  <c i="1" r="AU55"/>
  <c i="2" r="R777"/>
  <c r="R87"/>
  <c r="R86"/>
  <c r="BK777"/>
  <c r="J777"/>
  <c r="J61"/>
  <c i="3" r="BK84"/>
  <c r="J84"/>
  <c r="J60"/>
  <c i="2" r="BK87"/>
  <c r="J87"/>
  <c r="J56"/>
  <c i="3" r="F33"/>
  <c i="1" r="AZ56"/>
  <c i="2" r="J31"/>
  <c i="1" r="AV55"/>
  <c r="AT55"/>
  <c r="AU54"/>
  <c i="2" r="F31"/>
  <c i="1" r="AZ55"/>
  <c r="BA54"/>
  <c r="W30"/>
  <c r="BB54"/>
  <c r="W31"/>
  <c i="3" r="J33"/>
  <c i="1" r="AV56"/>
  <c r="AT56"/>
  <c r="BC54"/>
  <c r="W32"/>
  <c i="3" l="1" r="BK83"/>
  <c r="J83"/>
  <c r="J59"/>
  <c i="2" r="BK86"/>
  <c r="J86"/>
  <c i="1" r="AZ54"/>
  <c r="W29"/>
  <c r="AW54"/>
  <c r="AK30"/>
  <c r="AX54"/>
  <c i="2" r="J28"/>
  <c i="1" r="AG55"/>
  <c r="AY54"/>
  <c i="2" l="1" r="J37"/>
  <c r="J55"/>
  <c i="1" r="AN55"/>
  <c i="3" r="J30"/>
  <c i="1" r="AG56"/>
  <c r="AG54"/>
  <c r="AK26"/>
  <c r="AV54"/>
  <c r="AK29"/>
  <c r="AK35"/>
  <c i="3" l="1" r="J39"/>
  <c i="1" r="AN56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<sst xmlns="http://schemas.openxmlformats.org/spreadsheetml/2006/main">
  <si>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</si>
  <si>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</si>
  <si>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</si>
  <si>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</si>
  <si>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</si>
  <si>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{ebdecaed-5a3c-48ba-88ca-292d022026fd}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</si>
  <si>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</si>
  <si>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</si>
  <si>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</si>
  <si>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</si>
  <si>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</si>
  <si>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</si>
  <si>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</si>
  <si>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</si>
  <si>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1-163-18c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</si>
  <si>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</si>
  <si>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</si>
  <si>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Hostinského</t>
  </si>
  <si>
    <t>KSO:</t>
  </si>
  <si>
    <t>801 31</t>
  </si>
  <si>
    <t>CC-CZ:</t>
  </si>
  <si>
    <t/>
  </si>
  <si>
    <t>Místo:</t>
  </si>
  <si>
    <t>Hostinského 1534/11, Praha 5 - Stodůlky</t>
  </si>
  <si>
    <t>Datum:</t>
  </si>
  <si>
    <t>14. 11. 2021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</si>
  <si>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</si>
  <si>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</si>
  <si>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</si>
  <si>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</si>
  <si>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</si>
  <si>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</si>
  <si>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</si>
  <si>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</si>
  <si>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</si>
  <si>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</si>
  <si>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</si>
  <si>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</si>
  <si>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</si>
  <si>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</si>
  <si>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</si>
  <si>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</si>
  <si>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</si>
  <si>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</si>
  <si>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</si>
  <si>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</si>
  <si>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</si>
  <si>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</si>
  <si>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</si>
  <si>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</si>
  <si>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</si>
  <si>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</si>
  <si>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</si>
  <si>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</si>
  <si>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</si>
  <si>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</si>
  <si>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</si>
  <si>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</si>
  <si>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</si>
  <si>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</si>
  <si>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</si>
  <si>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</si>
  <si>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</si>
  <si>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</si>
  <si>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</si>
  <si>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</si>
  <si>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</si>
  <si>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</si>
  <si>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</si>
  <si>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</si>
  <si>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</si>
  <si>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</si>
  <si>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</si>
  <si>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</si>
  <si>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</si>
  <si>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</si>
  <si>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</si>
  <si>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</si>
  <si>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</si>
  <si>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</si>
  <si>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</si>
  <si>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</si>
  <si>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</si>
  <si>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{2dfa5523-a99e-465b-8864-bc8bd9685838}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</si>
  <si>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</si>
  <si>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</si>
  <si>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</si>
  <si>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</si>
  <si>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</si>
  <si>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</si>
  <si>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</si>
  <si>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</si>
  <si>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</si>
  <si>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</si>
  <si>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</si>
  <si>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</si>
  <si>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</si>
  <si>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</si>
  <si>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</si>
  <si>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</si>
  <si>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</si>
  <si>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</si>
  <si>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</si>
  <si>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</si>
  <si>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</si>
  <si>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</si>
  <si>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</si>
  <si>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</si>
  <si>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</si>
  <si>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</si>
  <si>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</si>
  <si>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</si>
  <si>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</si>
  <si>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</si>
  <si>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</si>
  <si>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</si>
  <si>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</si>
  <si>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</si>
  <si>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</si>
  <si>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</si>
  <si>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</si>
  <si>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</si>
  <si>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612325221</t>
  </si>
  <si>
    <t>Vápenocementová štuková omítka malých ploch do 0,09 m2 na stěnách</t>
  </si>
  <si>
    <t>kus</t>
  </si>
  <si>
    <t>CS ÚRS 2021 02</t>
  </si>
  <si>
    <t>4</t>
  </si>
  <si>
    <t>-1139055929</t>
  </si>
  <si>
    <t>PP</t>
  </si>
  <si>
    <t>Vápenocementová omítka jednotlivých malých ploch štuková na stěnách, plochy jednotlivě do 0,09 m2</t>
  </si>
  <si>
    <t>Online PSC</t>
  </si>
  <si>
    <t>https://podminky.urs.cz/item/CS_URS_2021_02/612325221</t>
  </si>
  <si>
    <t>VV</t>
  </si>
  <si>
    <t>"doplnění po vybourání dělící příčky mezi rámy VO3 a VO4"2*2</t>
  </si>
  <si>
    <t>612325302</t>
  </si>
  <si>
    <t>Vápenocementová štuková omítka ostění nebo nadpraží</t>
  </si>
  <si>
    <t>m2</t>
  </si>
  <si>
    <t>-944727010</t>
  </si>
  <si>
    <t>Vápenocementová omítka ostění nebo nadpraží štuková</t>
  </si>
  <si>
    <t>https://podminky.urs.cz/item/CS_URS_2021_02/612325302</t>
  </si>
  <si>
    <t>"posun dveří VO35 a VO36"(2*2+0,96)*0,18*2</t>
  </si>
  <si>
    <t>3</t>
  </si>
  <si>
    <t>619455102R</t>
  </si>
  <si>
    <t>Vyrovnání a začištění stávajícího podkladu pro výměnu vnitřních parapetů š do 300 mm</t>
  </si>
  <si>
    <t>m</t>
  </si>
  <si>
    <t>1518285280</t>
  </si>
  <si>
    <t>"celk.plocha"160+34,8+1,8</t>
  </si>
  <si>
    <t>-"nové"1,1</t>
  </si>
  <si>
    <t>Součet</t>
  </si>
  <si>
    <t>619455103R</t>
  </si>
  <si>
    <t>Vyrovnání a začištění stávajícího podkladu pro výměnu vnitřních parapetů š do 450 mm</t>
  </si>
  <si>
    <t>-543064573</t>
  </si>
  <si>
    <t>"celk.plocha"5,3</t>
  </si>
  <si>
    <t>5</t>
  </si>
  <si>
    <t>619995001</t>
  </si>
  <si>
    <t>Začištění omítek kolem oken, dveří, podlah nebo obkladů</t>
  </si>
  <si>
    <t>-1846119669</t>
  </si>
  <si>
    <t>Začištění omítek (s dodáním hmot) kolem oken, dveří, podlah, obkladů apod.</t>
  </si>
  <si>
    <t>https://podminky.urs.cz/item/CS_URS_2021_02/619995001</t>
  </si>
  <si>
    <t>"VO1"(2,3*2+5)*5</t>
  </si>
  <si>
    <t>"VO2"(2,3*2+5)*5</t>
  </si>
  <si>
    <t>"VO3"(2,3*2+2+1,12)</t>
  </si>
  <si>
    <t>"VO4"(2,3*2+2+1,12)</t>
  </si>
  <si>
    <t>"VO5"(2,35*2+5)</t>
  </si>
  <si>
    <t>"VO6"(2,38*2+5)</t>
  </si>
  <si>
    <t>"VO7"(1,6*2+2)*4</t>
  </si>
  <si>
    <t>"VO8"(2,38*2+5)</t>
  </si>
  <si>
    <t>"VO9"(2,3*2+5)</t>
  </si>
  <si>
    <t>"VO10"(2,4*2+0,9)</t>
  </si>
  <si>
    <t>"VO11"(2,4*2+0,9)</t>
  </si>
  <si>
    <t>"VO12"(1,45*2+1,1)*28</t>
  </si>
  <si>
    <t>"VO13"(1,6*2+2)*8</t>
  </si>
  <si>
    <t>"VO14"(2,4*2+2,8)*2</t>
  </si>
  <si>
    <t>"VO15"(2,4*2+2,8)*2</t>
  </si>
  <si>
    <t>"VO16"(1,6*2+2)*6</t>
  </si>
  <si>
    <t>"VO17"(2,35*2+2)</t>
  </si>
  <si>
    <t>"VO18"(1,6*2+2)*2</t>
  </si>
  <si>
    <t>"VO18*"(1,65*2+2)</t>
  </si>
  <si>
    <t>"VO19"(2,4*2+2)</t>
  </si>
  <si>
    <t>"VO20"(2,35*2+0,84)</t>
  </si>
  <si>
    <t>"VO21"(1,45*2+0,8)</t>
  </si>
  <si>
    <t>"VO22"(1,6*2+2,4*2+5)</t>
  </si>
  <si>
    <t>"VO23"(2,5*2+1,2)</t>
  </si>
  <si>
    <t>"VO24"(2,5*2+1,2)</t>
  </si>
  <si>
    <t>"VO25"(2,5*2+2)*2</t>
  </si>
  <si>
    <t>"VO26"(2,5*2+2,0)</t>
  </si>
  <si>
    <t>"VO27"(2,5*2+2,0)</t>
  </si>
  <si>
    <t>"VO28"(1,45+1,1)*2</t>
  </si>
  <si>
    <t>"VO29"(1,6*2+5)</t>
  </si>
  <si>
    <t>"VO30"(1,6*2+2)</t>
  </si>
  <si>
    <t>"VO31"(2,3*2+5)*2</t>
  </si>
  <si>
    <t>"VO32"(2,3*2+5)*2</t>
  </si>
  <si>
    <t>"VO33"(2,3*2+2)</t>
  </si>
  <si>
    <t>"VO34"(2,3*2+2)</t>
  </si>
  <si>
    <t>"VO35"(2*2+0,96)</t>
  </si>
  <si>
    <t>"VO36"(2*2+0,96)</t>
  </si>
  <si>
    <t>"VO37"(2,38*2+5)</t>
  </si>
  <si>
    <t>"VO38"(2,38*2+5)</t>
  </si>
  <si>
    <t>"VO39"(1,6*2+5)</t>
  </si>
  <si>
    <t>619996117</t>
  </si>
  <si>
    <t>Ochrana podlahy obedněním z OSB desek</t>
  </si>
  <si>
    <t>63298084</t>
  </si>
  <si>
    <t>Ochrana stavebních konstrukcí a samostatných prvků včetně pozdějšího odstranění obedněním z OSB desek podlahy</t>
  </si>
  <si>
    <t>https://podminky.urs.cz/item/CS_URS_2021_02/619996117</t>
  </si>
  <si>
    <t>"pod fasádní lešení"</t>
  </si>
  <si>
    <t>"schody, střechy nižší části budov"16</t>
  </si>
  <si>
    <t>7</t>
  </si>
  <si>
    <t>619996137</t>
  </si>
  <si>
    <t>Ochrana samostatných konstrukcí a prvků obedněním z OSB desek</t>
  </si>
  <si>
    <t>-1504865112</t>
  </si>
  <si>
    <t>Ochrana stavebních konstrukcí a samostatných prvků včetně pozdějšího odstranění obedněním z OSB desek samostatných konstrukcí a prvků</t>
  </si>
  <si>
    <t>https://podminky.urs.cz/item/CS_URS_2021_02/619996137</t>
  </si>
  <si>
    <t>"zábradlí lodžií u fasádního lešení"</t>
  </si>
  <si>
    <t>(5,6*0,9*5+2,8*0,9*2+4,7*0,9*2)</t>
  </si>
  <si>
    <t>8</t>
  </si>
  <si>
    <t>619996145</t>
  </si>
  <si>
    <t>Ochrana konstrukcí nebo samostatných prvků obalením geotextilií</t>
  </si>
  <si>
    <t>-1378141290</t>
  </si>
  <si>
    <t>Ochrana stavebních konstrukcí a samostatných prvků včetně pozdějšího odstranění obalením geotextilií samostatných konstrukcí a prvků</t>
  </si>
  <si>
    <t>https://podminky.urs.cz/item/CS_URS_2021_02/619996145</t>
  </si>
  <si>
    <t>"balk.zábradlí dveří u fasádního lešení"</t>
  </si>
  <si>
    <t>(0,9*0,9)*2*6</t>
  </si>
  <si>
    <t>9</t>
  </si>
  <si>
    <t>619996151R</t>
  </si>
  <si>
    <t xml:space="preserve">Ochrana ponechaných konstrukcí nebo samostatných prvků  včetně pozdějšího odstranění obalením geotextilií, nebo fólií  (např.zábradlí,topná tělesa,zákryty topných těles apod.)</t>
  </si>
  <si>
    <t>soubor</t>
  </si>
  <si>
    <t>1969445101</t>
  </si>
  <si>
    <t>Ochrana ponechaných konstrukcí nebo samostatných prvků včetně pozdějšího odstranění obalením geotextilií, nebo fólií (např.zábradlí,topná tělesa,zákryty topných těles apod.)</t>
  </si>
  <si>
    <t>10</t>
  </si>
  <si>
    <t>622143004</t>
  </si>
  <si>
    <t>Montáž omítkových samolepících začišťovacích profilů pro spojení s okenním rámem</t>
  </si>
  <si>
    <t>1398874878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</si>
  <si>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</si>
  <si>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https://podminky.urs.cz/item/CS_URS_2021_02/622143004</t>
  </si>
  <si>
    <t>"VO3"(2,3*2+2)</t>
  </si>
  <si>
    <t>"VO4"(2,3*2+2)</t>
  </si>
  <si>
    <t>595*2 'Přepočtené koeficientem množství</t>
  </si>
  <si>
    <t>11</t>
  </si>
  <si>
    <t>M</t>
  </si>
  <si>
    <t>59051516</t>
  </si>
  <si>
    <t>profil začišťovací PVC pro ostění vnitřních omítek</t>
  </si>
  <si>
    <t>1045805631</t>
  </si>
  <si>
    <t>https://podminky.urs.cz/item/CS_URS_2021_02/59051516</t>
  </si>
  <si>
    <t>595*1,05 'Přepočtené koeficientem množství</t>
  </si>
  <si>
    <t>12</t>
  </si>
  <si>
    <t>28342205</t>
  </si>
  <si>
    <t>profil začišťovací PVC 6mm s výztužnou tkaninou pro ostění ETICS</t>
  </si>
  <si>
    <t>2002369583</t>
  </si>
  <si>
    <t>https://podminky.urs.cz/item/CS_URS_2021_02/28342205</t>
  </si>
  <si>
    <t>13</t>
  </si>
  <si>
    <t>622215101</t>
  </si>
  <si>
    <t>Oprava kontaktního zateplení stěn z polystyrenových desek tl do 40 mm pl do 0,1 m2</t>
  </si>
  <si>
    <t>1991422020</t>
  </si>
  <si>
    <t>Oprava kontaktního zateplení z polystyrenových desek jednotlivých malých ploch tloušťky do 40 mm stěn, plochy jednotlivě do 0,1 m2</t>
  </si>
  <si>
    <t>https://podminky.urs.cz/item/CS_URS_2021_02/622215101</t>
  </si>
  <si>
    <t>"nadpraží VO10"1</t>
  </si>
  <si>
    <t>"nadpraží VO11"1</t>
  </si>
  <si>
    <t>"nadpraží VO20"1</t>
  </si>
  <si>
    <t>"nadpraží VO21"1</t>
  </si>
  <si>
    <t>14</t>
  </si>
  <si>
    <t>622215102</t>
  </si>
  <si>
    <t>Oprava kontaktního zateplení stěn z polystyrenových desek tl do 40 mm pl přes 0,1 do 0,25 m2</t>
  </si>
  <si>
    <t>-1799740099</t>
  </si>
  <si>
    <t>Oprava kontaktního zateplení z polystyrenových desek jednotlivých malých ploch tloušťky do 40 mm stěn, plochy jednotlivě přes 0,1 do 0,25 m2</t>
  </si>
  <si>
    <t>https://podminky.urs.cz/item/CS_URS_2021_02/622215102</t>
  </si>
  <si>
    <t>"ostění VO1"2*5</t>
  </si>
  <si>
    <t>"ostění VO2"2*5</t>
  </si>
  <si>
    <t>"ostění a nadpraží VO3"3</t>
  </si>
  <si>
    <t>"ostění a nadpraží VO4"3</t>
  </si>
  <si>
    <t>"ostění VO5"2*1</t>
  </si>
  <si>
    <t>"ostění VO6"2*1</t>
  </si>
  <si>
    <t>"ostění a nadpraží VO7"4*3</t>
  </si>
  <si>
    <t>"ostění VO8"2*1</t>
  </si>
  <si>
    <t>"ostění VO9"2*1</t>
  </si>
  <si>
    <t>"ostění VO10"2*1</t>
  </si>
  <si>
    <t>"ostění VO11"2*1</t>
  </si>
  <si>
    <t>"ostění a nadpraží VO12"3*28</t>
  </si>
  <si>
    <t>"ostění a nadpraží VO13"3*8</t>
  </si>
  <si>
    <t>"ostění VO14"2*2</t>
  </si>
  <si>
    <t>"ostění VO15"2*2</t>
  </si>
  <si>
    <t>"ostění a nadpraží VO16"3*6</t>
  </si>
  <si>
    <t>"ostění a nadpraží VO17"3</t>
  </si>
  <si>
    <t>"ostění a nadpraží VO18"3*2</t>
  </si>
  <si>
    <t>"ostění a nadpraží VO18*1"3</t>
  </si>
  <si>
    <t>"ostění a nadpraží VO19"3</t>
  </si>
  <si>
    <t>"ostění VO20"2*1</t>
  </si>
  <si>
    <t>"ostění VO21"2*1</t>
  </si>
  <si>
    <t>"ostění VO22"2*1</t>
  </si>
  <si>
    <t>"ostění a nadpraží VO23"3</t>
  </si>
  <si>
    <t>"ostění a nadpraží VO24"3</t>
  </si>
  <si>
    <t>"ostění a nadpraží VO25"3*2</t>
  </si>
  <si>
    <t>"ostění a nadpraží VO26"3</t>
  </si>
  <si>
    <t>"ostění a nadpraží VO27"3</t>
  </si>
  <si>
    <t>"ostění a nadpraží VO28"3</t>
  </si>
  <si>
    <t>"ostění VO29"2</t>
  </si>
  <si>
    <t>"ostění a nadpraží VO30"1*3</t>
  </si>
  <si>
    <t>"ostění VO31"2*2</t>
  </si>
  <si>
    <t>"ostění VO32"2*2</t>
  </si>
  <si>
    <t>"ostění a nadpraží VO33"1*3</t>
  </si>
  <si>
    <t>"ostění a nadpraží VO34"1*3</t>
  </si>
  <si>
    <t>"nadpraží VO35"1</t>
  </si>
  <si>
    <t>"nadpraží VO36"1</t>
  </si>
  <si>
    <t>"ostění VO37"2</t>
  </si>
  <si>
    <t>"ostění VO38"2</t>
  </si>
  <si>
    <t>"ostění VO39"2</t>
  </si>
  <si>
    <t>622215103</t>
  </si>
  <si>
    <t>Oprava kontaktního zateplení stěn z polystyrenových desek tl do 40 mm pl přes 0,25 do 0,5 m2</t>
  </si>
  <si>
    <t>362167026</t>
  </si>
  <si>
    <t>Oprava kontaktního zateplení z polystyrenových desek jednotlivých malých ploch tloušťky do 40 mm stěn, plochy jednotlivě přes 0,25 do 0,5 m2</t>
  </si>
  <si>
    <t>https://podminky.urs.cz/item/CS_URS_2021_02/622215103</t>
  </si>
  <si>
    <t>"nadpraží VO1"5</t>
  </si>
  <si>
    <t>"nadpraží VO2"5</t>
  </si>
  <si>
    <t>"nadpraží VO5"1</t>
  </si>
  <si>
    <t>"nadpraží VO6"1</t>
  </si>
  <si>
    <t>"nadpraží VO8"1</t>
  </si>
  <si>
    <t>"nadpraží VO9"1</t>
  </si>
  <si>
    <t>"nadpraží VO14"1*2</t>
  </si>
  <si>
    <t>"nadpraží VO15"1*2</t>
  </si>
  <si>
    <t>"nadpraží VO22"1</t>
  </si>
  <si>
    <t>"nadpraží VO29"1</t>
  </si>
  <si>
    <t>"nadpraží VO31"1*2</t>
  </si>
  <si>
    <t>"nadpraží VO32"1*2</t>
  </si>
  <si>
    <t>"ostění VO35"1*2</t>
  </si>
  <si>
    <t>"ostění VO36"1*2</t>
  </si>
  <si>
    <t>"nadpraží VO37"1</t>
  </si>
  <si>
    <t>"nadpraží VO38"1</t>
  </si>
  <si>
    <t>"nadpraží VO39"1</t>
  </si>
  <si>
    <t>16</t>
  </si>
  <si>
    <t>622235102R</t>
  </si>
  <si>
    <t>Oprava kontaktního zateplení stěn z extrudovaných polystyrenových desek tloušťky do 40 mm plochy do 0,25m2</t>
  </si>
  <si>
    <t>-589166076</t>
  </si>
  <si>
    <t>Oprava kontaktního zateplení z extrudovaných polystyrenových desek jednotlivých malých ploch tloušťky do 40 mm stěn, plochy jednotlivě přes 0,1 do 0,25 m2</t>
  </si>
  <si>
    <t>"parapet"</t>
  </si>
  <si>
    <t>"VO3"1</t>
  </si>
  <si>
    <t>"VO4"1</t>
  </si>
  <si>
    <t>"VO5 dveře"1</t>
  </si>
  <si>
    <t>"VO6 dveře"1</t>
  </si>
  <si>
    <t>"VO8 dveře"1</t>
  </si>
  <si>
    <t>"VO9 dveře"1</t>
  </si>
  <si>
    <t>"VO12"28</t>
  </si>
  <si>
    <t>"VO17"1+1</t>
  </si>
  <si>
    <t>"VO19"1</t>
  </si>
  <si>
    <t>"VO20"1</t>
  </si>
  <si>
    <t>"VO21"1</t>
  </si>
  <si>
    <t>"VO28"1</t>
  </si>
  <si>
    <t>"VO31 dveře"2</t>
  </si>
  <si>
    <t>"VO32 dveře"2</t>
  </si>
  <si>
    <t>"VO33"1+1</t>
  </si>
  <si>
    <t>"VO34"1</t>
  </si>
  <si>
    <t>"VO37 dveře"1</t>
  </si>
  <si>
    <t>"VO38 dveře"1</t>
  </si>
  <si>
    <t>17</t>
  </si>
  <si>
    <t>622235103R</t>
  </si>
  <si>
    <t>Oprava kontaktního zateplení stěn z extrudovaných polystyrenových desek tloušťky do 40 mm plochy do 0,5m2</t>
  </si>
  <si>
    <t>-1548928670</t>
  </si>
  <si>
    <t>Oprava kontaktního zateplení z extrudovaných polystyrenových desek jednotlivých malých ploch tloušťky do 40 mm stěn, plochy jednotlivě přes 0,25 do 0,5 m2</t>
  </si>
  <si>
    <t>"VO7"4</t>
  </si>
  <si>
    <t>"VO13"8</t>
  </si>
  <si>
    <t>"VO16"6</t>
  </si>
  <si>
    <t>"VO18"2</t>
  </si>
  <si>
    <t>"VO18*"1</t>
  </si>
  <si>
    <t>"VO30"1</t>
  </si>
  <si>
    <t>18</t>
  </si>
  <si>
    <t>622235104R</t>
  </si>
  <si>
    <t>Oprava kontaktního zateplení stěn z extrudovaných polystyrenových desek tloušťky do 40 mm plochy do 1,0m2</t>
  </si>
  <si>
    <t>-1398721944</t>
  </si>
  <si>
    <t>Oprava kontaktního zateplení z extrudovaných polystyrenových desek jednotlivých malých ploch tloušťky do 40 mm stěn, plochy jednotlivě přes 0,5 do 1,0 m2</t>
  </si>
  <si>
    <t>"VO1"5</t>
  </si>
  <si>
    <t>"VO2"5</t>
  </si>
  <si>
    <t>"VO5 okno"1</t>
  </si>
  <si>
    <t>"VO6 okno"1</t>
  </si>
  <si>
    <t>"VO8 okno"1</t>
  </si>
  <si>
    <t>"VO9 okno"1</t>
  </si>
  <si>
    <t>"VO22"1</t>
  </si>
  <si>
    <t>"VO29"1</t>
  </si>
  <si>
    <t>"VO31 okno"2</t>
  </si>
  <si>
    <t>"VO32 okno"2</t>
  </si>
  <si>
    <t>"VO37 okno"1</t>
  </si>
  <si>
    <t>"VO38 okno"1</t>
  </si>
  <si>
    <t>"VO39"1</t>
  </si>
  <si>
    <t>19</t>
  </si>
  <si>
    <t>622520201R</t>
  </si>
  <si>
    <t>Oprava kontaktního zateplení stěn a tenkovrstvé omítky stěn v rozsahu do 10 %</t>
  </si>
  <si>
    <t>-253118443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</si>
  <si>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</si>
  <si>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</si>
  <si>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1"(6,3*2)*4</t>
  </si>
  <si>
    <t>-"otvory"(2*1,6)*2-"vstup"3,24*3,15*2</t>
  </si>
  <si>
    <t>"fasádní pohled 2"8,4*4+11,2*4+1,66*2,3+2,76*2,3/2</t>
  </si>
  <si>
    <t>-"otvory"(1,1*1,45*4+1*2,1)</t>
  </si>
  <si>
    <t>"fasádní pohled 3"8,4*4+11,2*4</t>
  </si>
  <si>
    <t>-"otvory"(1,1*1,45*4)</t>
  </si>
  <si>
    <t>"fasádní pohled 4"(6*2)*4</t>
  </si>
  <si>
    <t>-"otvory"(4,12*1,6+0,88*2,3+0,88*0,7*2+4,12*1,6+0,88*2,35)</t>
  </si>
  <si>
    <t>"fasádní pohled 7"(12,6+1,3+24+1,3+12,6)*4</t>
  </si>
  <si>
    <t>-"otvory"(4,12*1,6*2+0,88*2,3*2+0,88*0,7*2+1,6*2+0,8*1)-"lodžie"(5,6*2,6*4+2,8*2,6*2+5,6*0,8*5+2,8*0,8*2)</t>
  </si>
  <si>
    <t>20</t>
  </si>
  <si>
    <t>622525103</t>
  </si>
  <si>
    <t>Tenkovrstvá omítka malých ploch přes 0,25 do 0,5 m2 na stěnách</t>
  </si>
  <si>
    <t>50531917</t>
  </si>
  <si>
    <t>Omítka tenkovrstvá jednotlivých malých ploch silikátová, akrylátová, silikonová nebo silikonsilikátová stěn, plochy jednotlivě přes 0,25 do 0,5 m2</t>
  </si>
  <si>
    <t>https://podminky.urs.cz/item/CS_URS_2021_02/622525103</t>
  </si>
  <si>
    <t>"oprava a doplnění"</t>
  </si>
  <si>
    <t>"VO10"1</t>
  </si>
  <si>
    <t>"VO11"1</t>
  </si>
  <si>
    <t>622525104</t>
  </si>
  <si>
    <t>Tenkovrstvá omítka malých ploch přes 0,5 do 1 m2 na stěnách</t>
  </si>
  <si>
    <t>-472827362</t>
  </si>
  <si>
    <t>Omítka tenkovrstvá jednotlivých malých ploch silikátová, akrylátová, silikonová nebo silikonsilikátová stěn, plochy jednotlivě přes 0,5 do 1,0 m2</t>
  </si>
  <si>
    <t>https://podminky.urs.cz/item/CS_URS_2021_02/622525104</t>
  </si>
  <si>
    <t>"VO5"1</t>
  </si>
  <si>
    <t>"VO6"1</t>
  </si>
  <si>
    <t>"VO8"1</t>
  </si>
  <si>
    <t>"VO9"1</t>
  </si>
  <si>
    <t>"VO14"2</t>
  </si>
  <si>
    <t>"VO15"2</t>
  </si>
  <si>
    <t>"VO17"1</t>
  </si>
  <si>
    <t>"VO23"1</t>
  </si>
  <si>
    <t>"VO24"1</t>
  </si>
  <si>
    <t>"VO25"2</t>
  </si>
  <si>
    <t>"VO26"1</t>
  </si>
  <si>
    <t>"VO27"1</t>
  </si>
  <si>
    <t>"VO31"2</t>
  </si>
  <si>
    <t>"VO32"2</t>
  </si>
  <si>
    <t>"VO33"1</t>
  </si>
  <si>
    <t>"VO35"1</t>
  </si>
  <si>
    <t>"VO36"1</t>
  </si>
  <si>
    <t>"VO37"1</t>
  </si>
  <si>
    <t>"VO38"1</t>
  </si>
  <si>
    <t>22</t>
  </si>
  <si>
    <t>631312141</t>
  </si>
  <si>
    <t>Doplnění rýh v dosavadních mazaninách betonem prostým</t>
  </si>
  <si>
    <t>m3</t>
  </si>
  <si>
    <t>1005747564</t>
  </si>
  <si>
    <t>Doplnění dosavadních mazanin prostým betonem s dodáním hmot, bez potěru, plochy jednotlivě rýh v dosavadních mazaninách</t>
  </si>
  <si>
    <t>https://podminky.urs.cz/item/CS_URS_2021_02/631312141</t>
  </si>
  <si>
    <t>"posun dveří VO35 a VO36"0,95*0,18*0,05*2</t>
  </si>
  <si>
    <t>23</t>
  </si>
  <si>
    <t>632450121</t>
  </si>
  <si>
    <t>Vyrovnávací cementový potěr tl přes 10 do 20 mm ze suchých směsí provedený v pásu</t>
  </si>
  <si>
    <t>2118567112</t>
  </si>
  <si>
    <t>Potěr cementový vyrovnávací ze suchých směsí v pásu o průměrné (střední) tl. od 10 do 20 mm</t>
  </si>
  <si>
    <t>https://podminky.urs.cz/item/CS_URS_2021_02/632450121</t>
  </si>
  <si>
    <t>"vnitřní nový parapet"</t>
  </si>
  <si>
    <t>"VO28"1,1*0,21</t>
  </si>
  <si>
    <t>Ostatní konstrukce a práce, bourání</t>
  </si>
  <si>
    <t>24</t>
  </si>
  <si>
    <t>941221111</t>
  </si>
  <si>
    <t>Montáž lešení řadového rámového těžkého zatížení do 300 kg/m2 š přes 0,9 do 1,2 m v do 10 m</t>
  </si>
  <si>
    <t>-541866620</t>
  </si>
  <si>
    <t>Montáž lešení řadového rámového těžkého pracovního s podlahami s provozním zatížením tř. 4 do 300 kg/m2 šířky tř. SW09 přes 0,9 do 1,2 m, výšky do 10 m</t>
  </si>
  <si>
    <t>https://podminky.urs.cz/item/CS_URS_2021_02/941221111</t>
  </si>
  <si>
    <t>"mimo atrium"</t>
  </si>
  <si>
    <t>"rohy"4*6</t>
  </si>
  <si>
    <t>25</t>
  </si>
  <si>
    <t>941221211</t>
  </si>
  <si>
    <t>Příplatek k lešení řadovému rámovému těžkému š 1,2 m v přes 10 do 25 m za první a ZKD den použití</t>
  </si>
  <si>
    <t>697690382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</si>
  <si>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</si>
  <si>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https://podminky.urs.cz/item/CS_URS_2021_02/941221211</t>
  </si>
  <si>
    <t>493,392*60 'Přepočtené koeficientem množství</t>
  </si>
  <si>
    <t>26</t>
  </si>
  <si>
    <t>941321811</t>
  </si>
  <si>
    <t>Demontáž lešení řadového modulového těžkého zatížení do 300 kg/m2 š přes 0,9 do 1,2 m v do 10 m</t>
  </si>
  <si>
    <t>-1068261078</t>
  </si>
  <si>
    <t>Demontáž lešení řadového modulového těžkého pracovního s podlahami s provozním zatížením tř. 4 do 300 kg/m2 šířky tř. SW09 přes 0,9 do 1,2 m, výšky do 10 m</t>
  </si>
  <si>
    <t>https://podminky.urs.cz/item/CS_URS_2021_02/941321811</t>
  </si>
  <si>
    <t>"jako zřízení"493,392</t>
  </si>
  <si>
    <t>27</t>
  </si>
  <si>
    <t>944511111</t>
  </si>
  <si>
    <t>Montáž ochranné sítě z textilie z umělých vláken</t>
  </si>
  <si>
    <t>-2024625084</t>
  </si>
  <si>
    <t>Montáž ochranné sítě zavěšené na konstrukci lešení z textilie z umělých vláken</t>
  </si>
  <si>
    <t>https://podminky.urs.cz/item/CS_URS_2021_02/944511111</t>
  </si>
  <si>
    <t>"jako lešení"493,392</t>
  </si>
  <si>
    <t>28</t>
  </si>
  <si>
    <t>944511211</t>
  </si>
  <si>
    <t>Příplatek k ochranné síti za první a ZKD den použití</t>
  </si>
  <si>
    <t>807991043</t>
  </si>
  <si>
    <t>Montáž ochranné sítě Příplatek za první a každý další den použití sítě k ceně -1111</t>
  </si>
  <si>
    <t>https://podminky.urs.cz/item/CS_URS_2021_02/944511211</t>
  </si>
  <si>
    <t>493,392*60</t>
  </si>
  <si>
    <t>29</t>
  </si>
  <si>
    <t>944511811</t>
  </si>
  <si>
    <t>Demontáž ochranné sítě z textilie z umělých vláken</t>
  </si>
  <si>
    <t>-682697634</t>
  </si>
  <si>
    <t>Demontáž ochranné sítě zavěšené na konstrukci lešení z textilie z umělých vláken</t>
  </si>
  <si>
    <t>https://podminky.urs.cz/item/CS_URS_2021_02/944511811</t>
  </si>
  <si>
    <t>30</t>
  </si>
  <si>
    <t>944711112</t>
  </si>
  <si>
    <t>Montáž záchytné stříšky š přes 1,5 do 2 m</t>
  </si>
  <si>
    <t>-689055573</t>
  </si>
  <si>
    <t>Montáž záchytné stříšky zřizované současně s lehkým nebo těžkým lešením, šířky přes 1,5 do 2,0 m</t>
  </si>
  <si>
    <t>https://podminky.urs.cz/item/CS_URS_2021_02/944711112</t>
  </si>
  <si>
    <t>"jen v místě fasádního lešení"</t>
  </si>
  <si>
    <t>"nad dveřmi"6</t>
  </si>
  <si>
    <t>"nad balk.dveřmi do zahrady"12</t>
  </si>
  <si>
    <t>31</t>
  </si>
  <si>
    <t>944711212</t>
  </si>
  <si>
    <t>Příplatek k záchytné stříšce š do 2 m za první a ZKD den použití</t>
  </si>
  <si>
    <t>1562962137</t>
  </si>
  <si>
    <t>Montáž záchytné stříšky Příplatek za první a každý další den použití záchytné stříšky k ceně -1112</t>
  </si>
  <si>
    <t>https://podminky.urs.cz/item/CS_URS_2021_02/944711212</t>
  </si>
  <si>
    <t>"nad dveřmi"6*60</t>
  </si>
  <si>
    <t>"nad balk.dveřmi do zahrady"12*60</t>
  </si>
  <si>
    <t>32</t>
  </si>
  <si>
    <t>944711812</t>
  </si>
  <si>
    <t>Demontáž záchytné stříšky š přes 1,5 do 2 m</t>
  </si>
  <si>
    <t>-2103237912</t>
  </si>
  <si>
    <t>Demontáž záchytné stříšky zřizované současně s lehkým nebo těžkým lešením, šířky přes 1,5 do 2,0 m</t>
  </si>
  <si>
    <t>https://podminky.urs.cz/item/CS_URS_2021_02/944711812</t>
  </si>
  <si>
    <t>33</t>
  </si>
  <si>
    <t>946111111</t>
  </si>
  <si>
    <t>Montáž pojízdných věží trubkových/dílcových š přes 0,6 do 0,9 m dl do 3,2 m v do 1,5 m</t>
  </si>
  <si>
    <t>-1307797446</t>
  </si>
  <si>
    <t>Montáž pojízdných věží trubkových nebo dílcových s maximálním zatížením podlahy do 200 kg/m2 šířky od 0,6 do 0,9 m, délky do 3,2 m, výšky do 1,5 m</t>
  </si>
  <si>
    <t>https://podminky.urs.cz/item/CS_URS_2021_02/946111111</t>
  </si>
  <si>
    <t xml:space="preserve">"přízemní část  kuchyně,rozvodna,prádelna k oplocení"1</t>
  </si>
  <si>
    <t>"přízemní část vstupy"2</t>
  </si>
  <si>
    <t>34</t>
  </si>
  <si>
    <t>946111211</t>
  </si>
  <si>
    <t>Příplatek k pojízdným věžím š přes 0,6 do 0,9 m dl do 3,2 m v do 1,5 m za první a ZKD den použití</t>
  </si>
  <si>
    <t>-1817567172</t>
  </si>
  <si>
    <t>Montáž pojízdných věží trubkových nebo dílcových s maximálním zatížením podlahy do 200 kg/m2 Příplatek za první a každý další den použití pojízdného lešení k ceně -1111</t>
  </si>
  <si>
    <t>https://podminky.urs.cz/item/CS_URS_2021_02/946111211</t>
  </si>
  <si>
    <t xml:space="preserve">"přízemní část  kuchyně,rozvodna,prádelna k oplocení"1*30</t>
  </si>
  <si>
    <t>"přízemní část vstupy"2*30</t>
  </si>
  <si>
    <t>35</t>
  </si>
  <si>
    <t>946111811</t>
  </si>
  <si>
    <t>Demontáž pojízdných věží trubkových/dílcových š přes 0,6 do 0,9 m dl do 3,2 m v do 1,5 m</t>
  </si>
  <si>
    <t>864481010</t>
  </si>
  <si>
    <t>Demontáž pojízdných věží trubkových nebo dílcových s maximálním zatížením podlahy do 200 kg/m2 šířky od 0,6 do 0,9 m, délky do 3,2 m, výšky do 1,5 m</t>
  </si>
  <si>
    <t>https://podminky.urs.cz/item/CS_URS_2021_02/946111811</t>
  </si>
  <si>
    <t>36</t>
  </si>
  <si>
    <t>949101111</t>
  </si>
  <si>
    <t>Lešení pomocné pro objekty pozemních staveb s lešeňovou podlahou v do 1,9 m zatížení do 150 kg/m2</t>
  </si>
  <si>
    <t>836423931</t>
  </si>
  <si>
    <t>Lešení pomocné pracovní pro objekty pozemních staveb pro zatížení do 150 kg/m2, o výšce lešeňové podlahy do 1,9 m</t>
  </si>
  <si>
    <t>"vnitřní pro výměnu oken a dveří"313</t>
  </si>
  <si>
    <t>"atrium lodžie a balk.dveře"13</t>
  </si>
  <si>
    <t>37</t>
  </si>
  <si>
    <t>949121111</t>
  </si>
  <si>
    <t>Montáž lešení lehkého kozového dílcového v do 1,2 m</t>
  </si>
  <si>
    <t>sada</t>
  </si>
  <si>
    <t>224345961</t>
  </si>
  <si>
    <t>Montáž lešení lehkého kozového dílcového o výšce lešeňové podlahy do 1,2 m</t>
  </si>
  <si>
    <t>https://podminky.urs.cz/item/CS_URS_2021_02/949121111</t>
  </si>
  <si>
    <t>"pro montáž oken a dveří vnější strana"</t>
  </si>
  <si>
    <t>"zapuštěné vstupy VO25 a VO26"3</t>
  </si>
  <si>
    <t>"zapuštěné vstupy VO14 a VO15"4</t>
  </si>
  <si>
    <t>"přízemní část do zahrady VO13"2</t>
  </si>
  <si>
    <t>"lodžie VO1 a VO2"8</t>
  </si>
  <si>
    <t>"lodžie VO3 a VO4"2</t>
  </si>
  <si>
    <t>"lodžie VO33 a VO34"2</t>
  </si>
  <si>
    <t>38</t>
  </si>
  <si>
    <t>949121211</t>
  </si>
  <si>
    <t>Příplatek k lešení lehkému kozovému dílcovému v do 1,2 m za první a ZKD den použití</t>
  </si>
  <si>
    <t>-1028104773</t>
  </si>
  <si>
    <t>Montáž lešení lehkého kozového dílcového Příplatek za první a každý další den použití lešení k ceně -1111</t>
  </si>
  <si>
    <t>https://podminky.urs.cz/item/CS_URS_2021_02/949121211</t>
  </si>
  <si>
    <t>"zapuštěné vstupy VO25 a VO26"3*15</t>
  </si>
  <si>
    <t>"zapuštěné vstupy VO14 a VO15"4*15</t>
  </si>
  <si>
    <t>"přízemní část do zahrady VO13"2*15</t>
  </si>
  <si>
    <t>"lodžie VO1 a VO2"8*15</t>
  </si>
  <si>
    <t>"lodžie VO3 a VO4"2*15</t>
  </si>
  <si>
    <t>"lodžie VO33 a VO34"2*15</t>
  </si>
  <si>
    <t>39</t>
  </si>
  <si>
    <t>949121811</t>
  </si>
  <si>
    <t>Demontáž lešení lehkého kozového dílcového v do 1,2 m</t>
  </si>
  <si>
    <t>-1800848154</t>
  </si>
  <si>
    <t>Demontáž lešení lehkého kozového dílcového o výšce lešeňové podlahy do 1,2 m</t>
  </si>
  <si>
    <t>https://podminky.urs.cz/item/CS_URS_2021_02/949121811</t>
  </si>
  <si>
    <t>40</t>
  </si>
  <si>
    <t>952901106</t>
  </si>
  <si>
    <t>Čištění budov omytí dvojitých nebo zdvojených oken nebo balkonových dveří pl přes 0,6 do 1,5 m2</t>
  </si>
  <si>
    <t>-1253442338</t>
  </si>
  <si>
    <t>Čištění budov při provádění oprav a udržovacích prací oken dvojitých nebo zdvojených omytím, plochy do přes 0,6 do 1,5 m2</t>
  </si>
  <si>
    <t>https://podminky.urs.cz/item/CS_URS_2021_02/952901106</t>
  </si>
  <si>
    <t>"VO21"0,8*1,45</t>
  </si>
  <si>
    <t>41</t>
  </si>
  <si>
    <t>952901107</t>
  </si>
  <si>
    <t>Čištění budov omytí dvojitých nebo zdvojených oken nebo balkonových dveří pl přes 1,5 do 2,5 m2</t>
  </si>
  <si>
    <t>461644201</t>
  </si>
  <si>
    <t>Čištění budov při provádění oprav a udržovacích prací oken dvojitých nebo zdvojených omytím, plochy do přes 1,5 do 2,5 m2</t>
  </si>
  <si>
    <t>https://podminky.urs.cz/item/CS_URS_2021_02/952901107</t>
  </si>
  <si>
    <t>"VO10"0,9*2,4</t>
  </si>
  <si>
    <t>"VO11"0,9*2,4</t>
  </si>
  <si>
    <t>"VO12"1,1*1,45*28</t>
  </si>
  <si>
    <t>"VO20"0,84*2,35</t>
  </si>
  <si>
    <t>"VO28"1,1*1,45</t>
  </si>
  <si>
    <t>42</t>
  </si>
  <si>
    <t>952901108</t>
  </si>
  <si>
    <t>Čištění budov omytí dvojitých nebo zdvojených oken nebo balkonových dveří pl přes 2,5 m2</t>
  </si>
  <si>
    <t>1227185143</t>
  </si>
  <si>
    <t>Čištění budov při provádění oprav a udržovacích prací oken dvojitých nebo zdvojených omytím, plochy do přes 2,5 m2</t>
  </si>
  <si>
    <t>https://podminky.urs.cz/item/CS_URS_2021_02/952901108</t>
  </si>
  <si>
    <t>"VO1"(4,12*1,6+0,88*2,3)*5</t>
  </si>
  <si>
    <t>"VO2"(4,12*1,6+0,88*2,3)*5</t>
  </si>
  <si>
    <t>"VO3"(1,12*1,6+0,88*2,3)</t>
  </si>
  <si>
    <t>"VO4"(1,12*1,6+0,88*2,3)</t>
  </si>
  <si>
    <t>"VO5"(4,12*1,6+0,88*2,35)</t>
  </si>
  <si>
    <t>"VO6"(4,12*1,6+0,88*2,38)</t>
  </si>
  <si>
    <t>"VO7"2*1,6*4</t>
  </si>
  <si>
    <t>"VO8"(4,12*1,6+0,88*2,38)</t>
  </si>
  <si>
    <t>"VO9"(4,12*1,6+0,88*2,3)</t>
  </si>
  <si>
    <t>"VO13"2*1,6*8</t>
  </si>
  <si>
    <t>"VO16"2*1,6*6</t>
  </si>
  <si>
    <t>"VO17"(1,12*1,6+0,88*2,35)</t>
  </si>
  <si>
    <t>"VO18"2*1,6*2</t>
  </si>
  <si>
    <t>"VO18*"2*1,65</t>
  </si>
  <si>
    <t>"VO19"(1,15*1,65+0,88*2,4)</t>
  </si>
  <si>
    <t>"VO22"(4,12-0,9)*1,6+0,88*2,4</t>
  </si>
  <si>
    <t>"VO29"5*1,6</t>
  </si>
  <si>
    <t>"VO30"2*1,6</t>
  </si>
  <si>
    <t>"VO31"(4,12*1,6+0,88*2,3)*2</t>
  </si>
  <si>
    <t>"VO32"(4,12*1,6+0,88*2,3)*2</t>
  </si>
  <si>
    <t>"VO33"(1,12*1,6+0,88*2,3)</t>
  </si>
  <si>
    <t>"VO34"(1,12*1,6+0,88*2,3)</t>
  </si>
  <si>
    <t>"VO37"(4,12*1,6+0,88*2,38)</t>
  </si>
  <si>
    <t>"VO38"(4,12*1,6+0,88*2,38)</t>
  </si>
  <si>
    <t>"VO39"5*1,6</t>
  </si>
  <si>
    <t>43</t>
  </si>
  <si>
    <t>952901122</t>
  </si>
  <si>
    <t>Čištění budov omytí dveří nebo vrat pl přes 1,5 do 3,0 m2</t>
  </si>
  <si>
    <t>1803976541</t>
  </si>
  <si>
    <t>Čištění budov při provádění oprav a udržovacích prací dveří nebo vrat omytím, plochy do přes 1,5 do 3,0 m2</t>
  </si>
  <si>
    <t>https://podminky.urs.cz/item/CS_URS_2021_02/952901122</t>
  </si>
  <si>
    <t>"VO23"1,2*2,5</t>
  </si>
  <si>
    <t>"VO24"1,2*2,5</t>
  </si>
  <si>
    <t>"VO35"0,96*2</t>
  </si>
  <si>
    <t>"VO36"0,96*2</t>
  </si>
  <si>
    <t>44</t>
  </si>
  <si>
    <t>952901123</t>
  </si>
  <si>
    <t>Čištění budov omytí dveří nebo vrat pl přes 3,0 do 5,0 m2</t>
  </si>
  <si>
    <t>-1575214417</t>
  </si>
  <si>
    <t>Čištění budov při provádění oprav a udržovacích prací dveří nebo vrat omytím, plochy do přes 3,0 do 5,0 m2</t>
  </si>
  <si>
    <t>https://podminky.urs.cz/item/CS_URS_2021_02/952901123</t>
  </si>
  <si>
    <t>"VO25"2*2,5*2</t>
  </si>
  <si>
    <t>"VO26"2*2,5*2</t>
  </si>
  <si>
    <t>"VO27"2*2,5</t>
  </si>
  <si>
    <t>45</t>
  </si>
  <si>
    <t>952901124</t>
  </si>
  <si>
    <t>Čištění budov omytí dveří nebo vrat pl přes 5,0 m2</t>
  </si>
  <si>
    <t>-1423460554</t>
  </si>
  <si>
    <t>Čištění budov při provádění oprav a udržovacích prací dveří nebo vrat omytím, plochy do přes 5,0 m2</t>
  </si>
  <si>
    <t>https://podminky.urs.cz/item/CS_URS_2021_02/952901124</t>
  </si>
  <si>
    <t>"VO14"2,8*2,4*2</t>
  </si>
  <si>
    <t>"VO15"2,8*2,4*2</t>
  </si>
  <si>
    <t>46</t>
  </si>
  <si>
    <t>952901131</t>
  </si>
  <si>
    <t>Čištění budov omytí konstrukcí nebo prvků</t>
  </si>
  <si>
    <t>904361538</t>
  </si>
  <si>
    <t>Čištění budov při provádění oprav a udržovacích prací konstrukcí nebo prvků omytím</t>
  </si>
  <si>
    <t>https://podminky.urs.cz/item/CS_URS_2021_02/952901131</t>
  </si>
  <si>
    <t>"vnitřní parapety"</t>
  </si>
  <si>
    <t>160*0,16+34,8*0,21+5,8*0,4+1,8*0,25</t>
  </si>
  <si>
    <t>"vnější parapety"</t>
  </si>
  <si>
    <t>197*0,25+2,6*0,5+2,5*0,25+10,2*0,33</t>
  </si>
  <si>
    <t>47</t>
  </si>
  <si>
    <t>952902021</t>
  </si>
  <si>
    <t>Čištění budov zametení hladkých podlah</t>
  </si>
  <si>
    <t>1611999718</t>
  </si>
  <si>
    <t>Čištění budov při provádění oprav a udržovacích prací podlah hladkých zametením</t>
  </si>
  <si>
    <t>https://podminky.urs.cz/item/CS_URS_2021_02/952902021</t>
  </si>
  <si>
    <t>"beton, venkovní dlažby"160</t>
  </si>
  <si>
    <t>48</t>
  </si>
  <si>
    <t>952902031</t>
  </si>
  <si>
    <t>Čištění budov omytí hladkých podlah</t>
  </si>
  <si>
    <t>-2095849072</t>
  </si>
  <si>
    <t>Čištění budov při provádění oprav a udržovacích prací podlah hladkých omytím</t>
  </si>
  <si>
    <t>https://podminky.urs.cz/item/CS_URS_2021_02/952902031</t>
  </si>
  <si>
    <t>"dlažby a PVC+lodžie"256</t>
  </si>
  <si>
    <t>"dlažba zapuštěné vstupy"22</t>
  </si>
  <si>
    <t>49</t>
  </si>
  <si>
    <t>952902061R</t>
  </si>
  <si>
    <t>Čištění budov vysátí podlah</t>
  </si>
  <si>
    <t>-294475621</t>
  </si>
  <si>
    <t>Čištění budov při provádění oprav a udržovacích prací podlah vysátím</t>
  </si>
  <si>
    <t>"koberec"165</t>
  </si>
  <si>
    <t>50</t>
  </si>
  <si>
    <t>952902121</t>
  </si>
  <si>
    <t>Čištění budov zametení drsných podlah</t>
  </si>
  <si>
    <t>1256641023</t>
  </si>
  <si>
    <t>Čištění budov při provádění oprav a udržovacích prací podlah drsných nebo chodníků zametením</t>
  </si>
  <si>
    <t>https://podminky.urs.cz/item/CS_URS_2021_02/952902121</t>
  </si>
  <si>
    <t xml:space="preserve">"venkovní  asfalt. nebo bet. zpevněné plochy"150</t>
  </si>
  <si>
    <t>51</t>
  </si>
  <si>
    <t>952902221</t>
  </si>
  <si>
    <t>Čištění budov zametení schodišť</t>
  </si>
  <si>
    <t>917692406</t>
  </si>
  <si>
    <t>Čištění budov při provádění oprav a udržovacích prací schodišť zametením</t>
  </si>
  <si>
    <t>https://podminky.urs.cz/item/CS_URS_2021_02/952902221</t>
  </si>
  <si>
    <t>"venkovní schody"8</t>
  </si>
  <si>
    <t>52</t>
  </si>
  <si>
    <t>952902491</t>
  </si>
  <si>
    <t>Čištění budov vyhrabání nezpevněných ploch</t>
  </si>
  <si>
    <t>-30053764</t>
  </si>
  <si>
    <t>Čištění budov při provádění oprav a udržovacích prací nezpevněných venkovních ploch vyhrabáním</t>
  </si>
  <si>
    <t>https://podminky.urs.cz/item/CS_URS_2021_02/952902491</t>
  </si>
  <si>
    <t>"v prostoru lešení"100</t>
  </si>
  <si>
    <t>53</t>
  </si>
  <si>
    <t>952902501</t>
  </si>
  <si>
    <t>Čištění střešních nebo nadstřešních konstrukcí plochých střech budov</t>
  </si>
  <si>
    <t>-1266801749</t>
  </si>
  <si>
    <t>Čištění budov při provádění oprav a udržovacích prací střešních nebo nadstřešních konstrukcí, střech plochých</t>
  </si>
  <si>
    <t>https://podminky.urs.cz/item/CS_URS_2021_02/952902501</t>
  </si>
  <si>
    <t>"nízké střechy dotčené výměnou oken"12</t>
  </si>
  <si>
    <t>54</t>
  </si>
  <si>
    <t>962032314</t>
  </si>
  <si>
    <t>Bourání pilířů cihelných z dutých nebo plných cihel pálených i nepálených na jakoukoli maltu</t>
  </si>
  <si>
    <t>-1243904308</t>
  </si>
  <si>
    <t>Bourání zdiva nadzákladového z cihel nebo tvárnic pilířů cihelných průřezu do 0,36 m2</t>
  </si>
  <si>
    <t>https://podminky.urs.cz/item/CS_URS_2021_02/962032314</t>
  </si>
  <si>
    <t>"dělící příčky mezi rámy VO3 a VO4"1,6*0,2*0,25*2</t>
  </si>
  <si>
    <t>55</t>
  </si>
  <si>
    <t>966081121</t>
  </si>
  <si>
    <t>Bourání kontaktního zateplení malých ploch jednotlivě do 1,0 m2</t>
  </si>
  <si>
    <t>936519046</t>
  </si>
  <si>
    <t>Bourání kontaktního zateplení včetně povrchové úpravy omítkou nebo nátěrem malých ploch, jakékoli tloušťky, včetně vyřezání, plochy jednotlivě do 1,0 m2</t>
  </si>
  <si>
    <t>https://podminky.urs.cz/item/CS_URS_2021_02/966081121</t>
  </si>
  <si>
    <t>" VO3"1</t>
  </si>
  <si>
    <t>56</t>
  </si>
  <si>
    <t>966081123</t>
  </si>
  <si>
    <t>Bourání kontaktního zateplení malých ploch jednotlivě přes 1 do 2,0 m2</t>
  </si>
  <si>
    <t>-1253012827</t>
  </si>
  <si>
    <t>Bourání kontaktního zateplení včetně povrchové úpravy omítkou nebo nátěrem malých ploch, jakékoli tloušťky, včetně vyřezání, plochy jednotlivě přes 1 do 2,0 m2</t>
  </si>
  <si>
    <t>https://podminky.urs.cz/item/CS_URS_2021_02/966081123</t>
  </si>
  <si>
    <t>57</t>
  </si>
  <si>
    <t>967031132</t>
  </si>
  <si>
    <t>Přisekání rovných ostění v cihelném zdivu na MV nebo MVC</t>
  </si>
  <si>
    <t>-640341515</t>
  </si>
  <si>
    <t>Přisekání (špicování) plošné nebo rovných ostění zdiva z cihel pálených rovných ostění, bez odstupu, po hrubém vybourání otvorů, na maltu vápennou nebo vápenocementovou</t>
  </si>
  <si>
    <t>https://podminky.urs.cz/item/CS_URS_2021_02/967031132</t>
  </si>
  <si>
    <t>58</t>
  </si>
  <si>
    <t>968062375</t>
  </si>
  <si>
    <t>Vybourání dřevěných rámů oken zdvojených včetně křídel pl do 2 m2</t>
  </si>
  <si>
    <t>-229862690</t>
  </si>
  <si>
    <t>Vybourání dřevěných rámů oken s křídly, dveřních zárubní, vrat, stěn, ostění nebo obkladů rámů oken s křídly zdvojených, plochy do 2 m2</t>
  </si>
  <si>
    <t>https://podminky.urs.cz/item/CS_URS_2021_02/968062375</t>
  </si>
  <si>
    <t>"VO3 okno"0,87*1,6</t>
  </si>
  <si>
    <t>"VO4 okno"0,87*1,6</t>
  </si>
  <si>
    <t>59</t>
  </si>
  <si>
    <t>968062376</t>
  </si>
  <si>
    <t>Vybourání dřevěných rámů oken zdvojených včetně křídel pl do 4 m2</t>
  </si>
  <si>
    <t>-585130950</t>
  </si>
  <si>
    <t>Vybourání dřevěných rámů oken s křídly, dveřních zárubní, vrat, stěn, ostění nebo obkladů rámů oken s křídly zdvojených, plochy do 4 m2</t>
  </si>
  <si>
    <t>https://podminky.urs.cz/item/CS_URS_2021_02/968062376</t>
  </si>
  <si>
    <t>"VO3 balk.dveře"0,88*2,3</t>
  </si>
  <si>
    <t>"VO4 balk.dveře"0,88*2,3</t>
  </si>
  <si>
    <t>"VO19"(1,12*1,65+0,88*2,4)</t>
  </si>
  <si>
    <t>"VO33"(1,12*1,6+0,88*2,35)</t>
  </si>
  <si>
    <t>"VO34"(1,12*1,6+0,88*2,35)</t>
  </si>
  <si>
    <t>60</t>
  </si>
  <si>
    <t>968062377</t>
  </si>
  <si>
    <t>Vybourání dřevěných rámů oken zdvojených včetně křídel pl přes 4 m2</t>
  </si>
  <si>
    <t>-2131445409</t>
  </si>
  <si>
    <t>Vybourání dřevěných rámů oken s křídly, dveřních zárubní, vrat, stěn, ostění nebo obkladů rámů oken s křídly zdvojených, plochy přes 4 m2</t>
  </si>
  <si>
    <t>https://podminky.urs.cz/item/CS_URS_2021_02/968062377</t>
  </si>
  <si>
    <t>"VO2"(4,12*1,6+0,88*2,35)*5</t>
  </si>
  <si>
    <t>"VO22"(3,22*1,65+0,88*2,4)</t>
  </si>
  <si>
    <t>"VO37"4,12*1,6+0,88*2,38</t>
  </si>
  <si>
    <t>"VO38"4,12*1,6+0,88*2,38</t>
  </si>
  <si>
    <t>61</t>
  </si>
  <si>
    <t>968062456</t>
  </si>
  <si>
    <t>Vybourání dřevěných dveřních zárubní pl přes 2 m2</t>
  </si>
  <si>
    <t>-167169653</t>
  </si>
  <si>
    <t>Vybourání dřevěných rámů oken s křídly, dveřních zárubní, vrat, stěn, ostění nebo obkladů dveřních zárubní, plochy přes 2 m2</t>
  </si>
  <si>
    <t>https://podminky.urs.cz/item/CS_URS_2021_02/968062456</t>
  </si>
  <si>
    <t>"VO26"2*2,5</t>
  </si>
  <si>
    <t>62</t>
  </si>
  <si>
    <t>968062747</t>
  </si>
  <si>
    <t>Vybourání stěn dřevěných plných, zasklených nebo výkladních pl přes 4 m2</t>
  </si>
  <si>
    <t>1288827246</t>
  </si>
  <si>
    <t>Vybourání dřevěných rámů oken s křídly, dveřních zárubní, vrat, stěn, ostění nebo obkladů stěn plných, zasklených nebo výkladních pevných nebo otevíratelných, plochy přes 4 m2</t>
  </si>
  <si>
    <t>https://podminky.urs.cz/item/CS_URS_2021_02/968062747</t>
  </si>
  <si>
    <t>63</t>
  </si>
  <si>
    <t>968062991</t>
  </si>
  <si>
    <t>Vybourání vnitřních deštění výkladů, ostění a obkladů stěn</t>
  </si>
  <si>
    <t>-1976294168</t>
  </si>
  <si>
    <t>Vybourání dřevěných rámů oken s křídly, dveřních zárubní, vrat, stěn, ostění nebo obkladů vnitřních deštění výkladů, ostění a obkladů stěn jakékoliv plochy</t>
  </si>
  <si>
    <t>https://podminky.urs.cz/item/CS_URS_2021_02/968062991</t>
  </si>
  <si>
    <t>"VO3"1,6*0,25</t>
  </si>
  <si>
    <t>"VO4"1,6*0,25</t>
  </si>
  <si>
    <t>64</t>
  </si>
  <si>
    <t>968072361</t>
  </si>
  <si>
    <t>Vybourání meziokenní vložky</t>
  </si>
  <si>
    <t>-1984757111</t>
  </si>
  <si>
    <t>Vybourání kovových rámů oken s křídly, dveřních zárubní, vrat, stěn, ostění nebo obkladů okenních rámů s křídly zdvojených, plochy meziokenní vložky</t>
  </si>
  <si>
    <t>https://podminky.urs.cz/item/CS_URS_2021_02/968072361</t>
  </si>
  <si>
    <t>65</t>
  </si>
  <si>
    <t>968072455</t>
  </si>
  <si>
    <t>Vybourání kovových dveřních zárubní pl do 2 m2</t>
  </si>
  <si>
    <t>-1495366417</t>
  </si>
  <si>
    <t>Vybourání kovových rámů oken s křídly, dveřních zárubní, vrat, stěn, ostění nebo obkladů dveřních zárubní, plochy do 2 m2</t>
  </si>
  <si>
    <t>https://podminky.urs.cz/item/CS_URS_2021_02/968072455</t>
  </si>
  <si>
    <t>66</t>
  </si>
  <si>
    <t>970231250R</t>
  </si>
  <si>
    <t>Řezání cihelného zdiva hl. řezu 250 mm</t>
  </si>
  <si>
    <t>-1474022502</t>
  </si>
  <si>
    <t>"dělící příčky mezi rámy VO3 a VO4"0,2*4</t>
  </si>
  <si>
    <t>67</t>
  </si>
  <si>
    <t>978013191</t>
  </si>
  <si>
    <t>Otlučení (osekání) vnitřní vápenné nebo vápenocementové omítky stěn v rozsahu přes 50 do 100 %</t>
  </si>
  <si>
    <t>-868484684</t>
  </si>
  <si>
    <t>Otlučení vápenných nebo vápenocementových omítek vnitřních ploch stěn s vyškrabáním spar, s očištěním zdiva, v rozsahu přes 50 do 100 %</t>
  </si>
  <si>
    <t>https://podminky.urs.cz/item/CS_URS_2021_02/978013191</t>
  </si>
  <si>
    <t>"pro nové parapety"</t>
  </si>
  <si>
    <t>997</t>
  </si>
  <si>
    <t>Přesun sutě</t>
  </si>
  <si>
    <t>68</t>
  </si>
  <si>
    <t>997013212</t>
  </si>
  <si>
    <t>Vnitrostaveništní doprava suti a vybouraných hmot pro budovy v přes 6 do 9 m ručně</t>
  </si>
  <si>
    <t>t</t>
  </si>
  <si>
    <t>-886835813</t>
  </si>
  <si>
    <t>Vnitrostaveništní doprava suti a vybouraných hmot vodorovně do 50 m svisle ručně pro budovy a haly výšky přes 6 do 9 m</t>
  </si>
  <si>
    <t>https://podminky.urs.cz/item/CS_URS_2021_02/997013212</t>
  </si>
  <si>
    <t>69</t>
  </si>
  <si>
    <t>997013219</t>
  </si>
  <si>
    <t>Příplatek k vnitrostaveništní dopravě suti a vybouraných hmot za zvětšenou dopravu suti ZKD 10 m</t>
  </si>
  <si>
    <t>1016795439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</si>
  <si>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</si>
  <si>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https://podminky.urs.cz/item/CS_URS_2021_02/997013219</t>
  </si>
  <si>
    <t>20,526*5 'Přepočtené koeficientem množství</t>
  </si>
  <si>
    <t>70</t>
  </si>
  <si>
    <t>997013501</t>
  </si>
  <si>
    <t>Odvoz suti a vybouraných hmot na skládku nebo meziskládku do 1 km se složením</t>
  </si>
  <si>
    <t>-320286669</t>
  </si>
  <si>
    <t>Odvoz suti a vybouraných hmot na skládku nebo meziskládku se složením, na vzdálenost do 1 km</t>
  </si>
  <si>
    <t>https://podminky.urs.cz/item/CS_URS_2021_02/997013501</t>
  </si>
  <si>
    <t>71</t>
  </si>
  <si>
    <t>997013509</t>
  </si>
  <si>
    <t>Příplatek k odvozu suti a vybouraných hmot na skládku ZKD 1 km přes 1 km</t>
  </si>
  <si>
    <t>-1438137114</t>
  </si>
  <si>
    <t>Odvoz suti a vybouraných hmot na skládku nebo meziskládku se složením, na vzdálenost Příplatek k ceně za každý další i započatý 1 km přes 1 km</t>
  </si>
  <si>
    <t>https://podminky.urs.cz/item/CS_URS_2021_02/997013509</t>
  </si>
  <si>
    <t>20,526*19 'Přepočtené koeficientem množství</t>
  </si>
  <si>
    <t>72</t>
  </si>
  <si>
    <t>997013631</t>
  </si>
  <si>
    <t>Poplatek za uložení na skládce (skládkovné) stavebního odpadu směsného kód odpadu 17 09 04</t>
  </si>
  <si>
    <t>-1101497536</t>
  </si>
  <si>
    <t>Poplatek za uložení stavebního odpadu na skládce (skládkovné) směsného stavebního a demoličního zatříděného do Katalogu odpadů pod kódem 17 09 04</t>
  </si>
  <si>
    <t>https://podminky.urs.cz/item/CS_URS_2021_02/997013631</t>
  </si>
  <si>
    <t>"celk.hmotnost"20,526</t>
  </si>
  <si>
    <t>-"polystyren+omítka, skupina odpadu 170604"1,905</t>
  </si>
  <si>
    <t>73</t>
  </si>
  <si>
    <t>997013814</t>
  </si>
  <si>
    <t>Poplatek za uložení na skládce (skládkovné) stavebního odpadu izolací kód odpadu 17 06 04</t>
  </si>
  <si>
    <t>-1866941026</t>
  </si>
  <si>
    <t>Poplatek za uložení stavebního odpadu na skládce (skládkovné) z izolačních materiálů zatříděného do Katalogu odpadů pod kódem 17 06 04</t>
  </si>
  <si>
    <t>https://podminky.urs.cz/item/CS_URS_2021_02/997013814</t>
  </si>
  <si>
    <t>"odstaněné KZS"1,905</t>
  </si>
  <si>
    <t>998</t>
  </si>
  <si>
    <t>Přesun hmot</t>
  </si>
  <si>
    <t>74</t>
  </si>
  <si>
    <t>998018002</t>
  </si>
  <si>
    <t>Přesun hmot ruční pro budovy v přes 6 do 12 m</t>
  </si>
  <si>
    <t>-831259775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</si>
  <si>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</si>
  <si>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https://podminky.urs.cz/item/CS_URS_2021_02/998018002</t>
  </si>
  <si>
    <t>PSV</t>
  </si>
  <si>
    <t>Práce a dodávky PSV</t>
  </si>
  <si>
    <t>764</t>
  </si>
  <si>
    <t>Konstrukce klempířské</t>
  </si>
  <si>
    <t>75</t>
  </si>
  <si>
    <t>764002851</t>
  </si>
  <si>
    <t>Demontáž oplechování parapetů do suti</t>
  </si>
  <si>
    <t>-1147619525</t>
  </si>
  <si>
    <t>Demontáž klempířských konstrukcí oplechování parapetů do suti</t>
  </si>
  <si>
    <t>https://podminky.urs.cz/item/CS_URS_2021_02/764002851</t>
  </si>
  <si>
    <t>"jako KL1"197</t>
  </si>
  <si>
    <t>"jako KL1*"5,1</t>
  </si>
  <si>
    <t>"jako KL2"10,2</t>
  </si>
  <si>
    <t>76</t>
  </si>
  <si>
    <t>76421-KL1R</t>
  </si>
  <si>
    <t xml:space="preserve">Parapet venkovní  z pozinkovaného plechu s povrchovou úpravou rš.250 mm šedý včetně montážního příslušenství a čílek pro sytémové napojení fasádního systému dle PD ozn.KL1</t>
  </si>
  <si>
    <t>-51119192</t>
  </si>
  <si>
    <t>Parapet venkovní z pozinkovaného plechu s povrchovou úpravou rš.250 mm šedý včetně montážního příslušenství a čílek pro sytémové napojení fasádního systému dle PD ozn.KL1</t>
  </si>
  <si>
    <t>77</t>
  </si>
  <si>
    <t>76421-KL1aR</t>
  </si>
  <si>
    <t xml:space="preserve">Parapet venkovní  z pozinkovaného plechu s povrchovou úpravou rš.500+250 mm šedý včetně montážního příslušenství a čílek pro sytémové napojení fasádního systému dle PD ozn.KL1*</t>
  </si>
  <si>
    <t>-942261867</t>
  </si>
  <si>
    <t>Parapet venkovní z pozinkovaného plechu s povrchovou úpravou rš.500+250 mm šedý včetně montážního příslušenství a čílek pro sytémové napojení fasádního systému dle PD ozn.KL1*</t>
  </si>
  <si>
    <t>78</t>
  </si>
  <si>
    <t>76421-KL2R</t>
  </si>
  <si>
    <t xml:space="preserve">Parapet venkovní  z pozinkovaného plechu s povrchovou úpravou rš.330 mm šedý včetně montážního příslušenství a čílek pro sytémové napojení fasádního systému dle PD ozn.KL2</t>
  </si>
  <si>
    <t>1575854905</t>
  </si>
  <si>
    <t>Parapet venkovní z pozinkovaného plechu s povrchovou úpravou rš.330 mm šedý včetně montážního příslušenství a čílek pro sytémové napojení fasádního systému dle PD ozn.KL2</t>
  </si>
  <si>
    <t>79</t>
  </si>
  <si>
    <t>998764202</t>
  </si>
  <si>
    <t>Přesun hmot procentní pro konstrukce klempířské v objektech v přes 6 do 12 m</t>
  </si>
  <si>
    <t>%</t>
  </si>
  <si>
    <t>459066298</t>
  </si>
  <si>
    <t>Přesun hmot pro konstrukce klempířské stanovený procentní sazbou (%) z ceny vodorovná dopravní vzdálenost do 50 m v objektech výšky přes 6 do 12 m</t>
  </si>
  <si>
    <t>https://podminky.urs.cz/item/CS_URS_2021_02/998764202</t>
  </si>
  <si>
    <t>80</t>
  </si>
  <si>
    <t>998764292</t>
  </si>
  <si>
    <t>Příplatek k přesunu hmot procentní 764 za zvětšený přesun do 100 m</t>
  </si>
  <si>
    <t>1816484571</t>
  </si>
  <si>
    <t>Přesun hmot pro konstrukce klempířské stanovený procentní sazbou (%) z ceny Příplatek k cenám za zvětšený přesun přes vymezenou největší dopravní vzdálenost do 100 m</t>
  </si>
  <si>
    <t>https://podminky.urs.cz/item/CS_URS_2021_02/998764292</t>
  </si>
  <si>
    <t>766</t>
  </si>
  <si>
    <t>Konstrukce truhlářské</t>
  </si>
  <si>
    <t>81</t>
  </si>
  <si>
    <t>766441811</t>
  </si>
  <si>
    <t>Demontáž parapetních desek dřevěných nebo plastových šířky do 30 cm délky do 1,0 m</t>
  </si>
  <si>
    <t>-438192831</t>
  </si>
  <si>
    <t>Demontáž parapetních desek dřevěných nebo plastových šířky do 300 mm délky do 1 m</t>
  </si>
  <si>
    <t>https://podminky.urs.cz/item/CS_URS_2021_02/766441811</t>
  </si>
  <si>
    <t>"balk.dveře"</t>
  </si>
  <si>
    <t>Mezisoučet</t>
  </si>
  <si>
    <t>"okna"</t>
  </si>
  <si>
    <t>"VO3"2</t>
  </si>
  <si>
    <t>"VO4"2</t>
  </si>
  <si>
    <t>82</t>
  </si>
  <si>
    <t>766441821</t>
  </si>
  <si>
    <t>Demontáž parapetních desek dřevěných nebo plastových šířky do 30 cm délky přes 1,0 m</t>
  </si>
  <si>
    <t>-186999422</t>
  </si>
  <si>
    <t>Demontáž parapetních desek dřevěných nebo plastových šířky do 300 mm délky přes 1 m</t>
  </si>
  <si>
    <t>https://podminky.urs.cz/item/CS_URS_2021_02/766441821</t>
  </si>
  <si>
    <t>"VO22"2</t>
  </si>
  <si>
    <t>83</t>
  </si>
  <si>
    <t>766441822</t>
  </si>
  <si>
    <t>Demontáž parapetních desek dřevěných nebo plastových šířky přes 30 cm délky přes 1,0 m</t>
  </si>
  <si>
    <t>-1957386480</t>
  </si>
  <si>
    <t>Demontáž parapetních desek dřevěných nebo plastových šířky přes 300 mm délky přes 1 m</t>
  </si>
  <si>
    <t>https://podminky.urs.cz/item/CS_URS_2021_02/766441822</t>
  </si>
  <si>
    <t>84</t>
  </si>
  <si>
    <t>766629604R</t>
  </si>
  <si>
    <t>Příplatek k montáži oken a dveří za provedení připojovací spáry dle ČSN 74 6077</t>
  </si>
  <si>
    <t>-263860486</t>
  </si>
  <si>
    <t>"VO1"(2,3+5)*2*5</t>
  </si>
  <si>
    <t>"VO2"(2,3+5)*2*5</t>
  </si>
  <si>
    <t>"VO3"(2,3+2)*2</t>
  </si>
  <si>
    <t>"VO4"(2,3+2)*2</t>
  </si>
  <si>
    <t>"VO5"(2,35+5)*2</t>
  </si>
  <si>
    <t>"VO6"(2,38+5)*2</t>
  </si>
  <si>
    <t>"VO7"(1,6+2)*2*4</t>
  </si>
  <si>
    <t>"VO8"(2,38+5)*2</t>
  </si>
  <si>
    <t>"VO9"(2,3+5)*2</t>
  </si>
  <si>
    <t>"VO10"(2,4+0,9)*2</t>
  </si>
  <si>
    <t>"VO11"(2,4+0,9)*2</t>
  </si>
  <si>
    <t>"VO12"(1,45+1,1)*2*28</t>
  </si>
  <si>
    <t>"VO13"(1,6+2)*2*8</t>
  </si>
  <si>
    <t>"VO17"(2,35+2)*2</t>
  </si>
  <si>
    <t>"VO18"(1,6+2)*2*2</t>
  </si>
  <si>
    <t>"VO18*"(1,6+2)*2</t>
  </si>
  <si>
    <t>"VO19"(2,4+2)*2</t>
  </si>
  <si>
    <t>"VO20"(2,35+0,84)*2</t>
  </si>
  <si>
    <t>"VO21"(1,45+0,8)*2</t>
  </si>
  <si>
    <t>"VO22"(2,4+1,6+1,7+3,3)*2</t>
  </si>
  <si>
    <t>"VO26"(2,5*2+2)</t>
  </si>
  <si>
    <t>"VO27"(2,5*2+2)</t>
  </si>
  <si>
    <t>"VO29"(1,6+5)*2</t>
  </si>
  <si>
    <t>"VO30"(1,6+2)*2</t>
  </si>
  <si>
    <t>"VO31"(2,3+5)*2*2</t>
  </si>
  <si>
    <t>"VO32"(2,3+5)*2*2</t>
  </si>
  <si>
    <t>"VO33"(2,3+2)*2</t>
  </si>
  <si>
    <t>"VO34"(2,3+2)*2</t>
  </si>
  <si>
    <t>"VO37"(2,38+5)*2</t>
  </si>
  <si>
    <t>"VO38"(2,38+5)*2</t>
  </si>
  <si>
    <t>"VO39"(1,6+5)*2</t>
  </si>
  <si>
    <t>85</t>
  </si>
  <si>
    <t>76669-ST1R</t>
  </si>
  <si>
    <t>Montáž a dodávka parapetních desek vnitřníh š.160 mm DTD,HPL laminát bílý vč. plastových čílek</t>
  </si>
  <si>
    <t>-1490485294</t>
  </si>
  <si>
    <t>86</t>
  </si>
  <si>
    <t>76669-ST2R</t>
  </si>
  <si>
    <t>Montáž a dodávka parapetních desek vnitřníh š.210 mm DTD,HPL laminát bílý vč. plastových čílek</t>
  </si>
  <si>
    <t>1587019614</t>
  </si>
  <si>
    <t>87</t>
  </si>
  <si>
    <t>76669-ST3R</t>
  </si>
  <si>
    <t>Montáž a dodávka parapetních desek vnitřníh š.400 mm DTD,HPL laminát bílý vč. plastových čílek</t>
  </si>
  <si>
    <t>416858407</t>
  </si>
  <si>
    <t>88</t>
  </si>
  <si>
    <t>76669-ST4R</t>
  </si>
  <si>
    <t>Montáž a dodávka parapetních desek vnitřníh š.250 mm DTD,HPL laminát bílý vč. plastových čílek</t>
  </si>
  <si>
    <t>-2098748816</t>
  </si>
  <si>
    <t>89</t>
  </si>
  <si>
    <t>7666-VO1R</t>
  </si>
  <si>
    <t>Montáž a dodávka sestava plastových oken s balk.dveřmi O+OS 412x160+88x230 cm (max): Uw=0,9 W/m2K,zasklení izol.trojsklo čiré, bezp.sklo dveří, kompletní provedení dle výpisu výrobků ozn.VO1</t>
  </si>
  <si>
    <t>-848117946</t>
  </si>
  <si>
    <t>Montáž a dodávka sestava plastových oken s balk.dveřmi O+OS s mikroventilací 412x160+88x230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ozn.VO1</t>
  </si>
  <si>
    <t>90</t>
  </si>
  <si>
    <t>7666-VO2R</t>
  </si>
  <si>
    <t>Montáž a dodávka sestava plastových oken s balk.dveřmi O+OS 412x160+88x230 cm (max): Uw=0,9 W/m2K,zasklení izol.trojsklo čiré, bezp.sklo dveří, kompletní provedení dle výpisu výrobků ozn.VO2</t>
  </si>
  <si>
    <t>-61798905</t>
  </si>
  <si>
    <t>Montáž a dodávka sestava plastových oken s balk.dveřmi O+OS s mikroventilací 412x160+88x230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ozn.VO2</t>
  </si>
  <si>
    <t>91</t>
  </si>
  <si>
    <t>7666-VO3R</t>
  </si>
  <si>
    <t>Montáž a dodávka sestava plastové okno s dveřmi+rozšiřující oken.profil O+OS 112x160+88x230 cm (max): Uw=1,2 W/m2K,zasklení izol.dvojsklo čiré, bezp.sklo a zámek dveří, kompletní provedení dle výpisu výrobků ozn.VO3</t>
  </si>
  <si>
    <t>-1510631274</t>
  </si>
  <si>
    <t>Montáž a dodávka sestava plastové okno s dveřmi+rozšiřující oken.profil O+OS s mikroventilací 112x160+88x230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ozn.VO3</t>
  </si>
  <si>
    <t>92</t>
  </si>
  <si>
    <t>7666-VO4R</t>
  </si>
  <si>
    <t>Montáž a dodávka sestava plastové okno s dveřmi+rozšiřující oken.profil O+OS 112x160+88x230 cm (max): Uw=1,2 W/m2K,zasklení izol.dvojsklo čiré, bezp.sklo a zámek dveří, kompletní provedení dle výpisu výrobků ozn.VO4</t>
  </si>
  <si>
    <t>-792412480</t>
  </si>
  <si>
    <t>Montáž a dodávka sestava plastové okno s dveřmi+rozšiřující oken.profil O+OS s mikroventilací 112x160+88x230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ozn.VO4</t>
  </si>
  <si>
    <t>93</t>
  </si>
  <si>
    <t>7666-VO5R</t>
  </si>
  <si>
    <t>Montáž a dodávka sestava plastových oken s balk.dveřmi O+OS 412x160+88x235 cm (max): Uw=0,9 W/m2K,zasklení izol.trojsklo čiré, bezp.sklo vnitřní strana dveří, kompletní provedení dle výpisu výrobků ozn.VO5</t>
  </si>
  <si>
    <t>541559470</t>
  </si>
  <si>
    <t>Montáž a dodávka sestava plastových oken s balk.dveřmi O+OS s mikroventilací 412x160+88x235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ozn.VO5</t>
  </si>
  <si>
    <t>94</t>
  </si>
  <si>
    <t>7666-VO6R</t>
  </si>
  <si>
    <t>Montáž a dodávka sestava plastových oken s balk.dveřmi O+OS 412x160+88x238 cm (max): Uw=0,9 W/m2K,zasklení izol.trojsklo čiré, bezp.sklo vnitřní strana dveří, kompletní provedení dle výpisu výrobků ozn.VO6</t>
  </si>
  <si>
    <t>595967268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</si>
  <si>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ozn.VO6</t>
  </si>
  <si>
    <t>95</t>
  </si>
  <si>
    <t>7666-VO7R</t>
  </si>
  <si>
    <t xml:space="preserve">Montáž a dodávka plastové okno O+OS  200x160 cm (max): Uw=0,9 W/m2K,zasklení izol.trojsklo čiré,venkovní sítě proti hmyzu kompletní provedení dle výpisu výrobků ozn.VO7</t>
  </si>
  <si>
    <t>1345085054</t>
  </si>
  <si>
    <t>Montáž a dodávka plastové okno O+OS s mikroventilací 200x160cm (max): Uw=0,9 W/m2K,zasklení izol.trojsklo čiré,venkovní sítě proti hmyzu kompletní provedení včetně všech kotevních,lemovacích, krycích prvků a kování, podkladního systémového tepelně izolačního profilu s PIR jádrem dle výpisu výrobků ozn.VO7</t>
  </si>
  <si>
    <t>96</t>
  </si>
  <si>
    <t>7666-VO8R</t>
  </si>
  <si>
    <t>Montáž a dodávka sestava plastových oken s balk.dveřmi O+OS 412x160+88x238 cm (max): Uw=0,9 W/m2K,zasklení izol.trojsklo čiré, bezp.sklo vnitřní strana dveří, kompletní provedení dle výpisu výrobků ozn.VO8</t>
  </si>
  <si>
    <t>-1612312752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</si>
  <si>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ozn.VO8</t>
  </si>
  <si>
    <t>97</t>
  </si>
  <si>
    <t>7666-VO9R</t>
  </si>
  <si>
    <t>Montáž a dodávka sestava plastových oken s balk.dveřmi O+OS 412x160+88x230 cm (max): Uw=0,9 W/m2K,zasklení izol.trojsklo čiré, bezp.sklo vnitřní strana dveří, kompletní provedení dle výpisu výrobků ozn.VO9</t>
  </si>
  <si>
    <t>30532163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</si>
  <si>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ozn.VO9</t>
  </si>
  <si>
    <t>98</t>
  </si>
  <si>
    <t>7666-VO10R</t>
  </si>
  <si>
    <t>Montáž a dodávka balkónové 1křídlé dveře s nízkým prahem 90x240 cm (max): Uw=0,9 W/m2K,zasklení izol.trojsklo čiré, kompletní provedení dle výpisu výrobků ozn.VO10</t>
  </si>
  <si>
    <t>1967889626</t>
  </si>
  <si>
    <t>Montáž a dodávka balkónové 1křídlé dveře s nízkým prahem 90x240 cm (max): Uw=0,9 W/m2K,zasklení izol.trojsklo čiré, kompletní provedení včetně všech kotevních,lemovacích, krycích prvků a kování dle výpisu výrobků ozn.VO10</t>
  </si>
  <si>
    <t>99</t>
  </si>
  <si>
    <t>7666-VO11R</t>
  </si>
  <si>
    <t>Montáž a dodávka balkónové 1křídlé dveře s nízkým prahem 90x240 cm (max): Uw=0,9 W/m2K,zasklení izol.trojsklo čiré, kompletní provedení dle výpisu výrobků ozn.VO11</t>
  </si>
  <si>
    <t>1980188496</t>
  </si>
  <si>
    <t>Montáž a dodávka balkónové 1křídlé dveře s nízkým prahem 90x240 cm (max): Uw=0,9 W/m2K,zasklení izol.trojsklo čiré, kompletní provedení včetně všech kotevních,lemovacích, krycích prvků a kování dle výpisu výrobků ozn.VO11</t>
  </si>
  <si>
    <t>100</t>
  </si>
  <si>
    <t>7666-VO12R</t>
  </si>
  <si>
    <t>Montáž a dodávka plastové okno O+OS 110x145 cm (max): Uw=0,9 W/m2K,zasklení izol.trojsklo čiré, kompletní provedení dle výpisu výrobků ozn.VO12</t>
  </si>
  <si>
    <t>-267534406</t>
  </si>
  <si>
    <t>Montáž a dodávka plastové okno O+OS s mikroventilací 110x145 cm (max): Uw=0,9 W/m2K,zasklení izol.trojsklo čiré, kompletní provedení včetně všech kotevních,lemovacích, krycích prvků a kování, podkladního systémového tepelně izolačního profilu s PIR jádrem dle výpisu výrobků ozn.VO12</t>
  </si>
  <si>
    <t>101</t>
  </si>
  <si>
    <t>7666-VO13R</t>
  </si>
  <si>
    <t>Montáž a dodávka plastové okno O+OS 200x160 cm (max): Uw=0,9 W/m2K,zasklení izol.trojsklo čiré, kompletní provedení dle výpisu výrobků ozn.VO13</t>
  </si>
  <si>
    <t>1393972016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</si>
  <si>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ozn.VO13</t>
  </si>
  <si>
    <t>102</t>
  </si>
  <si>
    <t>7666-VO14R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</si>
  <si>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ozn.VO14</t>
  </si>
  <si>
    <t>994883997</t>
  </si>
  <si>
    <t>Montáž a dodávka prosklená plastová stěna s vchodovými 2křídl.dveřmi s fixním nadsvětlíkem a boční fixní částí 280x240 cm (max): Uw=1,2 W/m2K,zasklení izol.dvojsklo čiré,vnější i vnitřní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ozn.VO14</t>
  </si>
  <si>
    <t>103</t>
  </si>
  <si>
    <t>7666-VO15R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</si>
  <si>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ozn.VO15</t>
  </si>
  <si>
    <t>550124637</t>
  </si>
  <si>
    <t>Montáž a dodávka prosklená plastová stěna s vchodovými 2křídl.dveřmi s fixním nadsvětlíkem a boční fixní částí 280x240 cm (max): Uw=1,2 W/m2K,zasklení izol.dvojsklo čiré,vnější i vnitřní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ozn.VO15</t>
  </si>
  <si>
    <t>104</t>
  </si>
  <si>
    <t>7666-VO16R</t>
  </si>
  <si>
    <t>Montáž a dodávka plastové okno O+OS 200x160 cm (max): Uw=0,9 W/m2K,zasklení izol.trojsklo čiré, kompletní provedení dle výpisu výrobků ozn.VO16</t>
  </si>
  <si>
    <t>2137968666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</si>
  <si>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ozn.VO16</t>
  </si>
  <si>
    <t>105</t>
  </si>
  <si>
    <t>7666-VO17R</t>
  </si>
  <si>
    <t>Montáž a dodávka sestava plastové okno s balk.dveřmi O+OS 112x160+88x235 cm (max): Uw=0,9 W/m2K,zasklení izol.trojsklo čiré, kompletní provedení dle výpisu výrobků ozn.VO17</t>
  </si>
  <si>
    <t>-1957730275</t>
  </si>
  <si>
    <t>Montáž a dodávka sestava plastové okno s balk.dveřmi O+OS s mikroventilací 112x160+88x235 cm (max): Uw=0,9 W/m2K,zasklení izol.trojsklo čiré, kompletní provedení včetně všech kotevních,lemovacích, krycích prvků a kování, podkladního systémového tepelně izolačního profilu s PIR jádrem dle výpisu výrobků ozn.VO17</t>
  </si>
  <si>
    <t>106</t>
  </si>
  <si>
    <t>7666-VO18R</t>
  </si>
  <si>
    <t>Montáž a dodávka plastové okno O+OS 200x160 cm (max): Uw=0,9 W/m2K,zasklení izol.trojsklo čiré, kompletní provedení dle výpisu výrobků ozn.VO18</t>
  </si>
  <si>
    <t>1399707286</t>
  </si>
  <si>
    <t>Montáž a dodávka plastové okno O+OS s mikroventilací 200x160 cm (max): Uw=0,9 W/m2K,zasklení izol.trojsklo čiré, kompletní provedení včetně všech kotevních,lemovacích, krycích prvků a kování, podkladního systémového tepelně izolačního profilu s PIR jádrem dle výpisu výrobků ozn.VO18</t>
  </si>
  <si>
    <t>107</t>
  </si>
  <si>
    <t>7666-VO18aR</t>
  </si>
  <si>
    <t>Montáž a dodávka plastové okno O+OS 200x165 cm (max): Uw=0,9 W/m2K,zasklení izol.trojsklo čiré, kompletní provedení dle výpisu výrobků ozn.VO18*</t>
  </si>
  <si>
    <t>1598727530</t>
  </si>
  <si>
    <t>Montáž a dodávka plastové okno O+OS s mikroventilací 200x165 cm (max): Uw=0,9 W/m2K,zasklení izol.trojsklo čiré, kompletní provedení včetně všech kotevních,lemovacích, krycích prvků a kování, podkladního systémového tepelně izolačního profilu s PIR jádrem dle výpisu výrobků ozn.VO18*</t>
  </si>
  <si>
    <t>108</t>
  </si>
  <si>
    <t>7666-VO19R</t>
  </si>
  <si>
    <t>Montáž a dodávka sestava plastové okno s balk.dveřmi O+OS 112x165+88x240 cm (max): Uw=0,9 W/m2K,zasklení izol.trojsklo čiré, kompletní provedení dle výpisu výrobků ozn.VO19</t>
  </si>
  <si>
    <t>-362923894</t>
  </si>
  <si>
    <t>Montáž a dodávka sestava plastové okno s balk.dveřmi s horním rozšiřujícím profilem O+OS s mikroventilací 112x165+88x240 cm (max): Uw=0,9 W/m2K,zasklení izol.trojsklo čiré, kompletní provedení včetně všech kotevních,lemovacích, krycích prvků a kování, podkladního systémového tepelně izolačního profilu s PIR jádrem dle výpisu výrobků ozn.VO19</t>
  </si>
  <si>
    <t>109</t>
  </si>
  <si>
    <t>7666-VO20R</t>
  </si>
  <si>
    <t>Montáž a dodávka balkónové 1křídlé dveře OS 84x235 cm (max): Uw=0,9 W/m2K,zasklení izol.trojsklo čiré, kompletní provedení dle výpisu výrobků ozn.VO20</t>
  </si>
  <si>
    <t>694804564</t>
  </si>
  <si>
    <t>Montáž a dodávka balkónové 1křídlé dveře OS s mikroventilací 84x235 cm (max): Uw=0,9 W/m2K,zasklení izol.trojsklo čiré, kompletní provedení včetně všech kotevních,lemovacích, krycích prvků a kování dle výpisu výrobků ozn.VO20</t>
  </si>
  <si>
    <t>110</t>
  </si>
  <si>
    <t>7666-VO21R</t>
  </si>
  <si>
    <t>Montáž a dodávka plastové okno otvíravé a sklopné 80x145 cm (max): Uw=0,9 W/m2K,zasklení izol.trojsklo čiré,venkovní sítě proti hmyzu, kompletní provedení dle výpisu výrobků ozn.VO21</t>
  </si>
  <si>
    <t>-2086053979</t>
  </si>
  <si>
    <t>Montáž a dodávka plastové okno otvíravé a sklopné s mikroventilací 80x145cm (max): Uw=0,9 W/m2K,zasklení izol.trojsklo čiré,venkovní sítě proti hmyzu kompletní provedení včetně všech kotevních,lemovacích, krycích prvků a kování, podkladního systémového tepelně izolačního profilu s PIR jádrem dle výpisu výrobků ozn.VO21</t>
  </si>
  <si>
    <t>111</t>
  </si>
  <si>
    <t>7666-VO22R</t>
  </si>
  <si>
    <t>Montáž a dodávka sestava plast.oken s mezioken.vložkou a balk.dveřmi O+OS 412x165+88x240 cm (max): Uw=0,9 W/m2K,zasklení izol.trojsklo čiré,MIV systémová sendvič.prvek Umax= 0,30 W/m2K, kompletní provedení dle výpisu výrobků ozn.VO22</t>
  </si>
  <si>
    <t>2081345710</t>
  </si>
  <si>
    <t>Montáž a dodávka sestava plastových oken s mezioken.vložkou a balkonovými dveřmi O+OS s mikroventilací 412x165+88x240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ozn.VO22</t>
  </si>
  <si>
    <t>112</t>
  </si>
  <si>
    <t>7666-VO23R</t>
  </si>
  <si>
    <t>Montáž a dodávka plastová vstupní stěna s 1křídl.dveřmi a fixním nadsvětlíkem 120x250 cm (max): Uw=1,2 W/m2K,zasklení izol.dvojsklo čiré,vnější bezp.sklo,samozavírač,stavěče,bezp.zámek,el.zámek atd. kompletní provedení dle výpisu výrobků ozn.VO23</t>
  </si>
  <si>
    <t>-1820079860</t>
  </si>
  <si>
    <t>Montáž a dodávka prosklená plastová stěna s vchodovými 1křídl.dveřmi s fixním nadsvětlíkem 120x250 cm (max): Uw=1,2 W/m2K,zasklení izol.dvojsklo čiré,vnější bezpečnostní sklo,samozavírač,stavěč,klika-klika (koule),vícebodový bezp.zámek,el.zámek,kartáčky proti sněhu a prachu, systémová okapnice proti průniku deště, kompletní provedení včetně všech kotevních,lemovacích, krycích prvků a kování dle výpisu výrobků ozn.VO23</t>
  </si>
  <si>
    <t>113</t>
  </si>
  <si>
    <t>7666-VO24R</t>
  </si>
  <si>
    <t>Montáž a dodávka plastová vstupní stěna s 1křídl.dveřmi a fixním nadsvětlíkem 120x250 cm (max): Uw=1,2 W/m2K,zasklení izol.dvojsklo čiré/mléčné,vnější bezp.sklo,bezp.zámek,kování atd. kompletní provedení dle výpisu výrobků ozn.VO24</t>
  </si>
  <si>
    <t>-1481304404</t>
  </si>
  <si>
    <t>Montáž a dodávka prosklená plastová stěna s vchodovými 1křídl.dveřmi částečně prosklené s fixním nadsvětlíkem 120x250 cm (max): Uw=1,2 W/m2K,zasklení izol.dvojsklo čiré/mléčné,vnější bezpečnostní sklo,klika-klika (koule),vícebodový bezp.zámek,kartáčky proti sněhu a prachu, systémová okapnice proti průniku deště, kompletní provedení včetně všech kotevních,lemovacích, krycích prvků a kování dle výpisu výrobků ozn.VO24</t>
  </si>
  <si>
    <t>114</t>
  </si>
  <si>
    <t>7666-VO25R</t>
  </si>
  <si>
    <t xml:space="preserve"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ozn.VO25</t>
  </si>
  <si>
    <t>-409323241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</si>
  <si>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bezp.zámek,kartáčky proti sněhu a prachu, systémová okapnice proti průniku deště, kompletní provedení včetně všech kotevních,lemovacích, krycích prvků a kování dle výpisu výrobků ozn.VO25</t>
  </si>
  <si>
    <t>115</t>
  </si>
  <si>
    <t>7666-VO26R</t>
  </si>
  <si>
    <t xml:space="preserve"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ozn.VO26</t>
  </si>
  <si>
    <t>-1732598267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</si>
  <si>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bezp.zámek,el.zámek,kartáčky proti sněhu a prachu, systémová okapnice proti průniku deště, kompletní provedení včetně všech kotevních,lemovacích, krycích prvků a kování dle výpisu výrobků ozn.VO26</t>
  </si>
  <si>
    <t>116</t>
  </si>
  <si>
    <t>7666-VO27R</t>
  </si>
  <si>
    <t xml:space="preserve">Montáž a dodávka prosklená plast. stěna s vchod.2křídl.dveřmi  a nadsvětlíkem 200x250 cm (max): Uw=1,2 W/m2K,zasklení izol.trojsklo čiré/mléčné vnější bezp.,samozavírač,stavěče,bezp.kování a zámek atd. kompletní provedení dle výpisu výrobků ozn.VO27</t>
  </si>
  <si>
    <t>1508830066</t>
  </si>
  <si>
    <t>Montáž a dodávka prosklená plastová stěna s vchodovými 2křídl.dveřmi a s fixním nadsvětlíkem 200x250 cm (max): Uw=1,2 W/m2K,zasklení izol.trojsklo čiré/mléčné,vnější bezp.sklo,samozavírač,stavěče,klika-klika (koule),vícebodový bezp.zámek,kartáčky proti sněhu a prachu, systémová okapnice proti průniku deště, kompletní provedení včetně všech kotevních,lemovacích, krycích prvků a kování dle výpisu výrobků ozn.VO27</t>
  </si>
  <si>
    <t>117</t>
  </si>
  <si>
    <t>7666-VO28R</t>
  </si>
  <si>
    <t xml:space="preserve">Montáž a dodávka plastové okno O+OS 110x145 cm (max): Uw=1,2 W/m2K,zasklení izol.dvojsklo mléčné,vnější bezp.sklo  kompletní provedení dle výpisu výrobků ozn.VO28</t>
  </si>
  <si>
    <t>1588443267</t>
  </si>
  <si>
    <t>Montáž a dodávka plastové okno O+OS s mikroventilací 110x145 cm (max): Uw=0,9 W/m2K,zasklení izol.dvojsklo mléčné z vnější strany bezpečnostní, kompletní provedení včetně všech kotevních,lemovacích, krycích prvků a kování, podkladního systémového tepelně izolačního profilu s PIR jádrem dle výpisu výrobků ozn.VO28</t>
  </si>
  <si>
    <t>118</t>
  </si>
  <si>
    <t>7666-VO29R</t>
  </si>
  <si>
    <t xml:space="preserve">Montáž a dodávka sestava plastových oken O+OS  500x160 cm (max): Uw=0,9 W/m2K,zasklení izol.trojsklo čiré,venkovní sítě proti hmyzu kompletní provedení dle výpisu výrobků ozn.VO29</t>
  </si>
  <si>
    <t>-1462892580</t>
  </si>
  <si>
    <t>Montáž a dodávka sestava plastových oken O+OS s mikroventilací 500x160cm (max): Uw=0,9 W/m2K,zasklení izol.trojsklo čiré,venkovní sítě proti hmyzu kompletní provedení včetně všech kotevních,lemovacích, krycích prvků a kování, podkladního systémového tepelně izolačního profilu s PIR jádrem dle výpisu výrobků ozn.VO29</t>
  </si>
  <si>
    <t>119</t>
  </si>
  <si>
    <t>7666-VO30R</t>
  </si>
  <si>
    <t xml:space="preserve">Montáž a dodávka plastové okno O+OS  200x160 cm (max): Uw=0,9 W/m2K,zasklení izol.trojsklo čiré,venkovní sítě proti hmyzu kompletní provedení dle výpisu výrobků ozn.VO30</t>
  </si>
  <si>
    <t>-52631281</t>
  </si>
  <si>
    <t>Montáž a dodávka plastové okno O+OS s mikroventilací 200x160cm (max): Uw=0,9 W/m2K,zasklení izol.trojsklo čiré,venkovní sítě proti hmyzu kompletní provedení včetně všech kotevních,lemovacích, krycích prvků a kování, podkladního systémového tepelně izolačního profilu s PIR jádrem dle výpisu výrobků ozn.VO30</t>
  </si>
  <si>
    <t>120</t>
  </si>
  <si>
    <t>7666-VO31R</t>
  </si>
  <si>
    <t>Montáž a dodávka sestava plastových oken s balk.dveřmi O+OS 412x160+88x230 cm (max): Uw=0,9 W/m2K,zasklení izol.trojsklo čiré, bezp.sklo vnitřní strana dveří, kompletní provedení dle výpisu výrobků ozn.VO31</t>
  </si>
  <si>
    <t>-616786222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</si>
  <si>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ozn.VO31</t>
  </si>
  <si>
    <t>121</t>
  </si>
  <si>
    <t>7666-VO32R</t>
  </si>
  <si>
    <t>Montáž a dodávka sestava plastových oken s balk.dveřmi O+OS 412x160+88x230 cm (max): Uw=0,9 W/m2K,zasklení izol.trojsklo čiré, bezp.sklo vnitřní strana dveří, kompletní provedení dle výpisu výrobků ozn.VO32</t>
  </si>
  <si>
    <t>2017238036</t>
  </si>
  <si>
    <t>Montáž a dodávka sestava plastových oken s balk.dveřmi O+OS s mikroventilací 412x160+88x230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ozn.VO32</t>
  </si>
  <si>
    <t>122</t>
  </si>
  <si>
    <t>7666-VO33R</t>
  </si>
  <si>
    <t xml:space="preserve">Montáž a dodávka sestava plastové okno s balk.dveřmi  s nízkým prahem O+OS 112x165+88x230 cm (max): Uw=0,9 W/m2K,zasklení izol.trojsklo čiré, kompletní provedení dle výpisu výrobků ozn.VO33</t>
  </si>
  <si>
    <t>606599930</t>
  </si>
  <si>
    <t>Montáž a dodávka sestava plastové okno s balk.dveřmi s nízkým prahem O+OS s mikroventilací 112x165+88x230 cm (max): Uw=0,9 W/m2K,zasklení izol.trojsklo čiré, kompletní provedení včetně všech kotevních,lemovacích, krycích prvků a kování, podkladního systémového tepelně izolačního profilu s PIR jádrem dle výpisu výrobků ozn.VO33</t>
  </si>
  <si>
    <t>123</t>
  </si>
  <si>
    <t>7666-VO34R</t>
  </si>
  <si>
    <t xml:space="preserve">Montáž a dodávka sestava plastové okno s balk.dveřmi  s nízkým prahem O+OS 112x165+88x230 cm (max): Uw=0,9 W/m2K,zasklení izol.trojsklo čiré, kompletní provedení dle výpisu výrobků ozn.VO34</t>
  </si>
  <si>
    <t>-1947556127</t>
  </si>
  <si>
    <t>Montáž a dodávka sestava plastové okno s balk.dveřmi s nízkým prahem O+OS s mikroventilací 112x165+88x230 cm (max): Uw=0,9 W/m2K,zasklení izol.trojsklo čiré, kompletní provedení včetně všech kotevních,lemovacích, krycích prvků a kování, podkladního systémového tepelně izolačního profilu s PIR jádrem dle výpisu výrobků ozn.VO34</t>
  </si>
  <si>
    <t>124</t>
  </si>
  <si>
    <t>7666-VO35R</t>
  </si>
  <si>
    <t>Montáž a dodávka plastové vstupní 1křídlé dveře plné 96x200 cm (max): Uw=1,2 W/m2K, kování klika-koule a bezpeč.zámek atd kompletní provedení dle výpisu výrobků ozn.VO35</t>
  </si>
  <si>
    <t>-406939737</t>
  </si>
  <si>
    <t>Montáž a dodávka plastové vchodové 1křídlé dveře plné 96x200 cm (max): Uw=1,2 W/m2K,klika-koule,vícebodový bezp.zámek,kartáčky proti prachu, kompletní provedení včetně všech kotevních,lemovacích, krycích prvků a kování dle výpisu výrobků ozn.VO35</t>
  </si>
  <si>
    <t>125</t>
  </si>
  <si>
    <t>7666-VO36R</t>
  </si>
  <si>
    <t>Montáž a dodávka plastové vstupní 1křídlé dveře plné 96x200 cm (max): Uw=1,2 W/m2K, kování klika-koule a bezpeč.zámek atd kompletní provedení dle výpisu výrobků ozn.VO36</t>
  </si>
  <si>
    <t>535893270</t>
  </si>
  <si>
    <t>Montáž a dodávka plastové vchodové 1křídlé dveře plné 96x200 cm (max): Uw=1,2 W/m2K,klika-koule,vícebodový bezp.zámek,kartáčky proti prachu, kompletní provedení včetně všech kotevních,lemovacích, krycích prvků a kování dle výpisu výrobků ozn.VO36</t>
  </si>
  <si>
    <t>126</t>
  </si>
  <si>
    <t>7666-VO37R</t>
  </si>
  <si>
    <t>Montáž a dodávka sestava plastových oken s balk.dveřmi O+OS 412x160+88x238 cm (max): Uw=0,9 W/m2K,zasklení izol.trojsklo čiré, bezp.sklo vnitřní strana dveří, kompletní provedení dle výpisu výrobků ozn.VO37</t>
  </si>
  <si>
    <t>2137602367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</si>
  <si>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ozn.VO37</t>
  </si>
  <si>
    <t>127</t>
  </si>
  <si>
    <t>7666-VO38R</t>
  </si>
  <si>
    <t>Montáž a dodávka sestava plastových oken s balk.dveřmi O+OS 412x160+88x238 cm (max): Uw=0,9 W/m2K,zasklení izol.trojsklo čiré, bezp.sklo vnitřní strana dveří, kompletní provedení dle výpisu výrobků ozn.VO38</t>
  </si>
  <si>
    <t>-1450090034</t>
  </si>
  <si>
    <t>Montáž a dodávka sestava plastových oken s balk.dveřmi O+OS s mikroventilací 412x160+88x238 cm (max): Uw=0,9 W/m2K,zasklení izol.trojsklo čiré, bezp.sklo z vnitřní strany pouze dveří, kompletní provedení včetně všech kotevních,lemovacích, krycích prvků a kování, podkladního systémového tepelně izolačního profilu s PIR jádrem dle výpisu výrobků ozn.VO38</t>
  </si>
  <si>
    <t>128</t>
  </si>
  <si>
    <t>7666-VO39R</t>
  </si>
  <si>
    <t xml:space="preserve">Montáž a dodávka sestava plastových oken O+OS  500x160 cm (max): Uw=0,9 W/m2K,zasklení izol.trojsklo čiré kompletní provedení dle výpisu výrobků ozn.VO39</t>
  </si>
  <si>
    <t>-329565710</t>
  </si>
  <si>
    <t>Montáž a dodávka sestava plastových oken O+OS s mikroventilací 500x160cm (max): Uw=0,9 W/m2K,zasklení izol.trojsklo čiré kompletní provedení včetně všech kotevních,lemovacích, krycích prvků a kování, podkladního systémového tepelně izolačního profilu s PIR jádrem dle výpisu výrobků ozn.VO39</t>
  </si>
  <si>
    <t>129</t>
  </si>
  <si>
    <t>998766202</t>
  </si>
  <si>
    <t>Přesun hmot procentní pro kce truhlářské v objektech v přes 6 do 12 m</t>
  </si>
  <si>
    <t>957263150</t>
  </si>
  <si>
    <t>Přesun hmot pro konstrukce truhlářské stanovený procentní sazbou (%) z ceny vodorovná dopravní vzdálenost do 50 m v objektech výšky přes 6 do 12 m</t>
  </si>
  <si>
    <t>https://podminky.urs.cz/item/CS_URS_2021_02/998766202</t>
  </si>
  <si>
    <t>130</t>
  </si>
  <si>
    <t>998766292</t>
  </si>
  <si>
    <t>Příplatek k přesunu hmot procentní 766 za zvětšený přesun do 100 m</t>
  </si>
  <si>
    <t>595579231</t>
  </si>
  <si>
    <t>Přesun hmot pro konstrukce truhlářské stanovený procentní sazbou (%) z ceny Příplatek k cenám za zvětšený přesun přes vymezenou největší dopravní vzdálenost do 100 m</t>
  </si>
  <si>
    <t>https://podminky.urs.cz/item/CS_URS_2021_02/998766292</t>
  </si>
  <si>
    <t>771</t>
  </si>
  <si>
    <t>Podlahy z dlaždic</t>
  </si>
  <si>
    <t>131</t>
  </si>
  <si>
    <t>771553913R</t>
  </si>
  <si>
    <t>Oprava podlah z teracových dlaždic lepených do 12 ks/m2 vč.dodávky dlažby shodné se stávající</t>
  </si>
  <si>
    <t>348145826</t>
  </si>
  <si>
    <t>Opravy podlah z dlaždic teracových lepených, při velikosti dlaždic přes 9 do 12 ks/ m2 včetně dodávky dlažby shodné se stávající</t>
  </si>
  <si>
    <t>"výměna vstupních nebo balkonových dveří"90</t>
  </si>
  <si>
    <t>132</t>
  </si>
  <si>
    <t>771573913R</t>
  </si>
  <si>
    <t>Oprava podlah z keramických dlaždic režných lepených do 12 ks/m2 vč.dodávky dlažby shodné se stávající</t>
  </si>
  <si>
    <t>-1617894410</t>
  </si>
  <si>
    <t>Opravy podlah z dlaždic keramických lepených při velikosti dlaždic do 12 ks/m2 včetně dodávky dlažby shodné se stávající</t>
  </si>
  <si>
    <t>"u výměny balk.dveří vč.soklu a vstupů"90</t>
  </si>
  <si>
    <t>133</t>
  </si>
  <si>
    <t>771573921R</t>
  </si>
  <si>
    <t>Oprava podlah z keramických dlaždic režných lepených do 100 ks/m2 vč.dodávky dlažby shodné se stávající</t>
  </si>
  <si>
    <t>1836474057</t>
  </si>
  <si>
    <t>Opravy podlah z dlaždic keramických lepených režných nebo glazovaných, při velikosti dlaždic přes 85 do 100 ks/ m2 vč.dodávky dlažby shodné se stávající</t>
  </si>
  <si>
    <t>"oprava doplnění po posunu dveří VO35 a VO36 vč.soklu"50</t>
  </si>
  <si>
    <t>" u výměny balk.dveří a vstupů chodby"40</t>
  </si>
  <si>
    <t>134</t>
  </si>
  <si>
    <t>998771202</t>
  </si>
  <si>
    <t>Přesun hmot procentní pro podlahy z dlaždic v objektech v přes 6 do 12 m</t>
  </si>
  <si>
    <t>518018629</t>
  </si>
  <si>
    <t>Přesun hmot pro podlahy z dlaždic stanovený procentní sazbou (%) z ceny vodorovná dopravní vzdálenost do 50 m v objektech výšky přes 6 do 12 m</t>
  </si>
  <si>
    <t>https://podminky.urs.cz/item/CS_URS_2021_02/998771202</t>
  </si>
  <si>
    <t>783</t>
  </si>
  <si>
    <t>Dokončovací práce - nátěry</t>
  </si>
  <si>
    <t>135</t>
  </si>
  <si>
    <t>783827415R</t>
  </si>
  <si>
    <t>Fasádní dvojnásobný silikonový nátěr s penetrací MIV odstín shodný s fasádou</t>
  </si>
  <si>
    <t>-303558104</t>
  </si>
  <si>
    <t>784</t>
  </si>
  <si>
    <t>Dokončovací práce - malby a tapety</t>
  </si>
  <si>
    <t>136</t>
  </si>
  <si>
    <t>784171101</t>
  </si>
  <si>
    <t>Zakrytí vnitřních podlah včetně pozdějšího odkrytí</t>
  </si>
  <si>
    <t>1418852473</t>
  </si>
  <si>
    <t>Zakrytí nemalovaných ploch (materiál ve specifikaci) včetně pozdějšího odkrytí podlah</t>
  </si>
  <si>
    <t>https://podminky.urs.cz/item/CS_URS_2021_02/784171101</t>
  </si>
  <si>
    <t>"šíře 1 m před oknem nebo dveřmi"</t>
  </si>
  <si>
    <t>"1NP"175</t>
  </si>
  <si>
    <t>"2NP"112</t>
  </si>
  <si>
    <t>"lodžie nebo kryté vstupy"90</t>
  </si>
  <si>
    <t>137</t>
  </si>
  <si>
    <t>581248605R</t>
  </si>
  <si>
    <t>rouno zakrývací materiál textil + polyetylen,180 g/m2, šířka 1 m, délka 20 m, plocha 20 m2, barva šedá</t>
  </si>
  <si>
    <t>61938264</t>
  </si>
  <si>
    <t>377*1,05 'Přepočtené koeficientem množství</t>
  </si>
  <si>
    <t>138</t>
  </si>
  <si>
    <t>784171111</t>
  </si>
  <si>
    <t>Zakrytí vnitřních ploch stěn v místnostech v do 3,80 m</t>
  </si>
  <si>
    <t>50400899</t>
  </si>
  <si>
    <t>Zakrytí nemalovaných ploch (materiál ve specifikaci) včetně pozdějšího odkrytí svislých ploch např. stěn, oken, dveří v místnostech výšky do 3,80</t>
  </si>
  <si>
    <t>https://podminky.urs.cz/item/CS_URS_2021_02/784171111</t>
  </si>
  <si>
    <t>"okna a dveře obě strany"</t>
  </si>
  <si>
    <t>"VO1"(4,12*1,6+0,88*2,3)*5*2</t>
  </si>
  <si>
    <t>"VO2"(4,12*1,6+0,88*2,3)*5*2</t>
  </si>
  <si>
    <t>"VO3"(1,12*1,6+0,88*2,3)*2</t>
  </si>
  <si>
    <t>"VO4"(1,12*1,6+0,88*2,3)*2</t>
  </si>
  <si>
    <t>"VO5"(4,12*1,6+0,88*2,35)*2</t>
  </si>
  <si>
    <t>"VO6"(4,12*1,6+0,88*2,38)*2</t>
  </si>
  <si>
    <t>"VO7"(2*1,6)*2*4</t>
  </si>
  <si>
    <t>"VO8"(4,12*1,6+0,88*2,38)*2</t>
  </si>
  <si>
    <t>"VO9"(4,12*1,6+0,88*2,3)*2</t>
  </si>
  <si>
    <t>"VO10"0,9*2,4*2</t>
  </si>
  <si>
    <t>"VO11"0,9*2,4*2</t>
  </si>
  <si>
    <t>"VO12"1,1*1,45*2*28</t>
  </si>
  <si>
    <t>"VO13"2*1,6*2*8</t>
  </si>
  <si>
    <t>"VO14"2,8*2,4*2*2</t>
  </si>
  <si>
    <t>"VO15"2,8*2,4*2*2</t>
  </si>
  <si>
    <t>"VO16"2*1,6*2*9</t>
  </si>
  <si>
    <t>"VO17"(1,12*1,6+0,88*2,35)*2</t>
  </si>
  <si>
    <t>"VO18"2*1,6*2*2</t>
  </si>
  <si>
    <t>"VO18*"2*1,65*2</t>
  </si>
  <si>
    <t>"VO19"(1,12*1,65+0,88*2,4)*2</t>
  </si>
  <si>
    <t>"VO20"0,84*2,35*2</t>
  </si>
  <si>
    <t>"VO21"0,8*1,45*2</t>
  </si>
  <si>
    <t>"VO22"(3,22*1,6+0,88*2,4)*2</t>
  </si>
  <si>
    <t>"VO23"1,2*2,5*2</t>
  </si>
  <si>
    <t>"VO24"1,2*2,5*2</t>
  </si>
  <si>
    <t>"VO25"2*2,5*2*2</t>
  </si>
  <si>
    <t>"VO26"2,0*2,5*2</t>
  </si>
  <si>
    <t>"VO27"2,0*2,5*2</t>
  </si>
  <si>
    <t>"VO28"1,1*1,45*2</t>
  </si>
  <si>
    <t>"VO29"5*1,6*2</t>
  </si>
  <si>
    <t>"VO30"2*1,6*2</t>
  </si>
  <si>
    <t>"VO31"(4,12*1,6+0,88*2,3)*2*2</t>
  </si>
  <si>
    <t>"VO32"(4,12*1,6+0,88*2,3)*2*2</t>
  </si>
  <si>
    <t>"VO33"(1,12*1,6+0,88*2,3)*2</t>
  </si>
  <si>
    <t>"VO34"(1,12*1,6+0,88*2,3)*2</t>
  </si>
  <si>
    <t>"VO35"0,96*2*2</t>
  </si>
  <si>
    <t>"VO36"0,96*2*2</t>
  </si>
  <si>
    <t>"VO37"(4,12*1,6+0,88*2,38)*2</t>
  </si>
  <si>
    <t>"VO38"(4,12*1,6+0,88*2,38)*2</t>
  </si>
  <si>
    <t>"VO39"5*1,6*2</t>
  </si>
  <si>
    <t>139</t>
  </si>
  <si>
    <t>58124844</t>
  </si>
  <si>
    <t>fólie pro malířské potřeby zakrývací tl 25µ 4x5m</t>
  </si>
  <si>
    <t>-2083995323</t>
  </si>
  <si>
    <t>https://podminky.urs.cz/item/CS_URS_2021_02/58124844</t>
  </si>
  <si>
    <t>819,046*1,05 'Přepočtené koeficientem množství</t>
  </si>
  <si>
    <t>140</t>
  </si>
  <si>
    <t>58124840</t>
  </si>
  <si>
    <t>páska malířská z PVC a UV odolná (7 dnů) do š 50mm</t>
  </si>
  <si>
    <t>1127900049</t>
  </si>
  <si>
    <t>https://podminky.urs.cz/item/CS_URS_2021_02/58124840</t>
  </si>
  <si>
    <t>"VO1"(2,3+5)*2*5*2</t>
  </si>
  <si>
    <t>"VO2"(2,3+5)*2*5*2</t>
  </si>
  <si>
    <t>"VO3"(2,3+2)*2*2</t>
  </si>
  <si>
    <t>"VO4"(2,3+2)*2*2</t>
  </si>
  <si>
    <t>"VO5"(2,35+5)*2*2</t>
  </si>
  <si>
    <t>"VO6"(2,38+5)*2*2</t>
  </si>
  <si>
    <t>"VO7"(1,6+2)*2*4*2</t>
  </si>
  <si>
    <t>"VO8"(2,38+5)*2*2</t>
  </si>
  <si>
    <t>"VO9"(2,3+5)*2*2</t>
  </si>
  <si>
    <t>"VO10"(2,4+0,9)*2*2</t>
  </si>
  <si>
    <t>"VO11"(2,4+0,9)*2*2</t>
  </si>
  <si>
    <t>"VO12"(1,45+1,1)*2*28*2</t>
  </si>
  <si>
    <t>"VO13"(1,6+2)*2*8*2</t>
  </si>
  <si>
    <t>"VO14"(2,4+2,8)*2*4</t>
  </si>
  <si>
    <t>"VO15"(2,4+2,8)*2*4</t>
  </si>
  <si>
    <t>"VO16"(1,6*2+2)*6*2</t>
  </si>
  <si>
    <t>"VO17"(2,35+2)*2*2</t>
  </si>
  <si>
    <t>"VO18"(1,6+2)*2*2*2</t>
  </si>
  <si>
    <t>"VO18*"(1,65+2)*2*2</t>
  </si>
  <si>
    <t>"VO19"(2,4+2)*2*2</t>
  </si>
  <si>
    <t>"VO20"(2,35+0,84)*2*2</t>
  </si>
  <si>
    <t>"VO21"(1,45+0,8)*2*2</t>
  </si>
  <si>
    <t>"VO22"(2,4+0,8+1,6*4+0,88+3,22)*2</t>
  </si>
  <si>
    <t>"VO23"(2,5+1,2)*4</t>
  </si>
  <si>
    <t>"VO24"(2,5+1,2)*4</t>
  </si>
  <si>
    <t>"VO25"(2,5+2)*4*2</t>
  </si>
  <si>
    <t>"VO26"(2,5+2)*4</t>
  </si>
  <si>
    <t>"VO27"(2,5+2)*4</t>
  </si>
  <si>
    <t>"VO28"(1,45+1,1)*2*2</t>
  </si>
  <si>
    <t>"VO29"(1,6+5)*2*2</t>
  </si>
  <si>
    <t>"VO30"(1,6+2)*2*2</t>
  </si>
  <si>
    <t>"VO31"(2,3+5)*2*4</t>
  </si>
  <si>
    <t>"VO32"(2,3+5)*2*4</t>
  </si>
  <si>
    <t>"VO33"(2,3+2)*2*2</t>
  </si>
  <si>
    <t>"VO34"(2,3+2)*2*2</t>
  </si>
  <si>
    <t>"VO35"(2+0,96)*4</t>
  </si>
  <si>
    <t>"VO36"(2+0,96)*4</t>
  </si>
  <si>
    <t>"VO37"(2,38+5)*2*2</t>
  </si>
  <si>
    <t>"VO38"(2,38+5)*2*2</t>
  </si>
  <si>
    <t>"VO39"(1,6+5)*2*2</t>
  </si>
  <si>
    <t>1614,92*1,05 'Přepočtené koeficientem množství</t>
  </si>
  <si>
    <t>141</t>
  </si>
  <si>
    <t>784171121</t>
  </si>
  <si>
    <t>Zakrytí vnitřních ploch konstrukcí nebo prvků v místnostech v do 3,80 m</t>
  </si>
  <si>
    <t>-1002657676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</si>
  <si>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</si>
  <si>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https://podminky.urs.cz/item/CS_URS_2021_02/784171121</t>
  </si>
  <si>
    <t>142</t>
  </si>
  <si>
    <t>-1066432377</t>
  </si>
  <si>
    <t>35,678*1,05 'Přepočtené koeficientem množství</t>
  </si>
  <si>
    <t>143</t>
  </si>
  <si>
    <t>839454607</t>
  </si>
  <si>
    <t>440*1,05 'Přepočtené koeficientem množství</t>
  </si>
  <si>
    <t>144</t>
  </si>
  <si>
    <t>784181121</t>
  </si>
  <si>
    <t>Hloubková jednonásobná bezbarvá penetrace podkladu v místnostech v do 3,80 m</t>
  </si>
  <si>
    <t>290886944</t>
  </si>
  <si>
    <t>Penetrace podkladu jednonásobná hloubková akrylátová bezbarvá v místnostech výšky do 3,80 m</t>
  </si>
  <si>
    <t>https://podminky.urs.cz/item/CS_URS_2021_02/784181121</t>
  </si>
  <si>
    <t>"nové MIV z vnitřní plochy"1,6</t>
  </si>
  <si>
    <t>145</t>
  </si>
  <si>
    <t>784221101</t>
  </si>
  <si>
    <t>Dvojnásobné bílé malby ze směsí za sucha dobře otěruvzdorných v místnostech do 3,80 m</t>
  </si>
  <si>
    <t>-2048868338</t>
  </si>
  <si>
    <t>Malby z malířských směsí otěruvzdorných za sucha dvojnásobné, bílé za sucha otěruvzdorné dobře v místnostech výšky do 3,80 m</t>
  </si>
  <si>
    <t>https://podminky.urs.cz/item/CS_URS_2021_02/784221101</t>
  </si>
  <si>
    <t>146</t>
  </si>
  <si>
    <t>784950031R</t>
  </si>
  <si>
    <t>Oprava stávajících maleb z malířských směsí odstín dle stávající</t>
  </si>
  <si>
    <t>-378737532</t>
  </si>
  <si>
    <t>"ostění a nadpraží oken a dveří"</t>
  </si>
  <si>
    <t>"VO1"(2,3*2+5)*5*0,16</t>
  </si>
  <si>
    <t>"VO2"(2,3*2+5)*5*0,16</t>
  </si>
  <si>
    <t>"VO3"(2,3*2+2+1,12)*0,16</t>
  </si>
  <si>
    <t>"VO4"(2,3*2+2+1,12)*0,16</t>
  </si>
  <si>
    <t>"VO5"(2,35*2+5)*0,16</t>
  </si>
  <si>
    <t>"VO6"(2,38*2+5)*0,16</t>
  </si>
  <si>
    <t>"VO7"(1,6*2+2)*4*0,16</t>
  </si>
  <si>
    <t>"VO8"(2,38*2+5)*0,16</t>
  </si>
  <si>
    <t>"VO9"(2,3*2+5)*0,16</t>
  </si>
  <si>
    <t>"VO10"(2,4*2+0,9)*0,15</t>
  </si>
  <si>
    <t>"VO11"(2,4*2+0,9)*0,15</t>
  </si>
  <si>
    <t>"VO12"(1,45*2+1,1)*28*0,21</t>
  </si>
  <si>
    <t>"VO13"(1,6*2+2)*8*0,16</t>
  </si>
  <si>
    <t>"VO14"(2,4*2+2,8)*2*0,15</t>
  </si>
  <si>
    <t>"VO15"(2,4*2+2,8)*2*0,15</t>
  </si>
  <si>
    <t>"VO16"(1,6*2+2)*6*0,16</t>
  </si>
  <si>
    <t>"VO17"(2,35*2+2)*0,16</t>
  </si>
  <si>
    <t>"VO18"(1,6*2+2)*2*0,16</t>
  </si>
  <si>
    <t>"VO18*"(1,6*2+2)*0,16</t>
  </si>
  <si>
    <t>"VO19"(2,4*2+2)*0,16</t>
  </si>
  <si>
    <t>"VO20"(2,35*2+0,84)*0,25</t>
  </si>
  <si>
    <t>"VO21"(1,45*2+0,8)*0,25</t>
  </si>
  <si>
    <t>"VO22"(1,6*2+2,4*2+5)*0,16</t>
  </si>
  <si>
    <t>"VO23"(2,5*2+1,2)*0,2</t>
  </si>
  <si>
    <t>"VO24"(2,5*2+1,2)*0,2</t>
  </si>
  <si>
    <t>"VO25"(2,5*2+2)*2*0,2</t>
  </si>
  <si>
    <t>"VO26"(2,5*2+2,0)*0,2</t>
  </si>
  <si>
    <t>"VO27"(2,5*2+2,0)*0,2</t>
  </si>
  <si>
    <t>"VO28"(1,45+1,1)*2*0,21</t>
  </si>
  <si>
    <t>"VO29"(1,6*2+5)*0,2</t>
  </si>
  <si>
    <t>"VO30"(1,6*2+2)*0,16</t>
  </si>
  <si>
    <t>"VO31"(2,3*2+5)*2*0,16</t>
  </si>
  <si>
    <t>"VO32"(2,3*2+5)*2*0,16</t>
  </si>
  <si>
    <t>"VO33"(2,3*2+2)*0,16</t>
  </si>
  <si>
    <t>"VO34"(2,3*2+2)*0,16</t>
  </si>
  <si>
    <t>"VO35"(2*2+0,96)*0,4</t>
  </si>
  <si>
    <t>"VO36"(2*2+0,96)*0,4</t>
  </si>
  <si>
    <t>"VO37"(2,38*2+5)*0,2</t>
  </si>
  <si>
    <t>"VO38"(2,38*2+5)*0,2</t>
  </si>
  <si>
    <t>"VO39"(1,6*2+5)*0,16</t>
  </si>
  <si>
    <t>"po výměně parapetů"</t>
  </si>
  <si>
    <t>(160+34,8+5,8+1,8)*0,15</t>
  </si>
  <si>
    <t>786</t>
  </si>
  <si>
    <t>Dokončovací práce - čalounické úpravy</t>
  </si>
  <si>
    <t>147</t>
  </si>
  <si>
    <t>786926111R</t>
  </si>
  <si>
    <t xml:space="preserve">Demontáž AL lamelové žaluzie vnitřní </t>
  </si>
  <si>
    <t>-1057208896</t>
  </si>
  <si>
    <t>"jako motnáž"289,81</t>
  </si>
  <si>
    <t>148</t>
  </si>
  <si>
    <t>786626111R</t>
  </si>
  <si>
    <t xml:space="preserve">Montáž a dodávka žaluzie horizontální vnitřní AL lamely bílé s  řetízkovým ovládáním</t>
  </si>
  <si>
    <t>-1312313582</t>
  </si>
  <si>
    <t>Montáž a dodávka žaluzie horizontální vnitřní AL lamely bílé s řetízkovým ovládáním</t>
  </si>
  <si>
    <t>"VO5"4,12*1,6+0,88*2,35</t>
  </si>
  <si>
    <t>"VO6"4,12*1,6+0,88*2,38</t>
  </si>
  <si>
    <t>"VO8"4,12*1,6+0,88*2,38</t>
  </si>
  <si>
    <t>"VO9"4,12*1,6+0,88*2,3</t>
  </si>
  <si>
    <t>"VO17"1,12*1,6+0,88*2,35</t>
  </si>
  <si>
    <t>"VO19"1,12*1,65+0,88*2,4</t>
  </si>
  <si>
    <t>"vo20"0,84*2,35</t>
  </si>
  <si>
    <t>"VO22"3,22*1,65+0,88*2,4</t>
  </si>
  <si>
    <t>"VO33"(1,12*1,6+0,88*2,30)</t>
  </si>
  <si>
    <t>"VO34"(1,12*1,6+0,88*2,30)</t>
  </si>
  <si>
    <t>149</t>
  </si>
  <si>
    <t>998786202</t>
  </si>
  <si>
    <t>Přesun hmot procentní pro stínění a čalounické úpravy v objektech v přes 6 do 12 m</t>
  </si>
  <si>
    <t>1612487120</t>
  </si>
  <si>
    <t>Přesun hmot pro stínění a čalounické úpravy stanovený procentní sazbou (%) z ceny vodorovná dopravní vzdálenost do 50 m v objektech výšky přes 6 do 12 m</t>
  </si>
  <si>
    <t>https://podminky.urs.cz/item/CS_URS_2021_02/998786202</t>
  </si>
  <si>
    <t>HZS</t>
  </si>
  <si>
    <t>Hodinové zúčtovací sazby</t>
  </si>
  <si>
    <t>150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</si>
  <si>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</si>
  <si>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</si>
  <si>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</si>
  <si>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</si>
  <si>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2047843394</t>
  </si>
  <si>
    <t>151</t>
  </si>
  <si>
    <t>HZS1293R</t>
  </si>
  <si>
    <t xml:space="preserve">Demontáž a zpětná montáž  vybavení a zařízení pro výměnu oken (např.garnýže,zákryty topných těles apod.)</t>
  </si>
  <si>
    <t>1465981936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</si>
  <si>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</si>
  <si>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</si>
  <si>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</si>
  <si>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</si>
  <si>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</si>
  <si>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</si>
  <si>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</si>
  <si>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</si>
  <si>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</si>
  <si>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</si>
  <si>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1050762337</t>
  </si>
  <si>
    <t>https://podminky.urs.cz/item/CS_URS_2021_02/030001000</t>
  </si>
  <si>
    <t>VRN4</t>
  </si>
  <si>
    <t>Inženýrská činnost</t>
  </si>
  <si>
    <t>045002000</t>
  </si>
  <si>
    <t>Kompletační a koordinační činnost</t>
  </si>
  <si>
    <t>283123157</t>
  </si>
  <si>
    <t>https://podminky.urs.cz/item/CS_URS_2021_02/045002000</t>
  </si>
  <si>
    <t>VRN7</t>
  </si>
  <si>
    <t>Provozní vlivy</t>
  </si>
  <si>
    <t>070001000</t>
  </si>
  <si>
    <t>1128097542</t>
  </si>
  <si>
    <t>https://podminky.urs.cz/item/CS_URS_2021_02/070001000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</si>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</sst>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612325221" TargetMode="External" /><Relationship Id="rId2" Type="http://schemas.openxmlformats.org/officeDocument/2006/relationships/hyperlink" Target="https://podminky.urs.cz/item/CS_URS_2021_02/612325302" TargetMode="External" /><Relationship Id="rId3" Type="http://schemas.openxmlformats.org/officeDocument/2006/relationships/hyperlink" Target="https://podminky.urs.cz/item/CS_URS_2021_02/619995001" TargetMode="External" /><Relationship Id="rId4" Type="http://schemas.openxmlformats.org/officeDocument/2006/relationships/hyperlink" Target="https://podminky.urs.cz/item/CS_URS_2021_02/619996117" TargetMode="External" /><Relationship Id="rId5" Type="http://schemas.openxmlformats.org/officeDocument/2006/relationships/hyperlink" Target="https://podminky.urs.cz/item/CS_URS_2021_02/619996137" TargetMode="External" /><Relationship Id="rId6" Type="http://schemas.openxmlformats.org/officeDocument/2006/relationships/hyperlink" Target="https://podminky.urs.cz/item/CS_URS_2021_02/619996145" TargetMode="External" /><Relationship Id="rId7" Type="http://schemas.openxmlformats.org/officeDocument/2006/relationships/hyperlink" Target="https://podminky.urs.cz/item/CS_URS_2021_02/622143004" TargetMode="External" /><Relationship Id="rId8" Type="http://schemas.openxmlformats.org/officeDocument/2006/relationships/hyperlink" Target="https://podminky.urs.cz/item/CS_URS_2021_02/59051516" TargetMode="External" /><Relationship Id="rId9" Type="http://schemas.openxmlformats.org/officeDocument/2006/relationships/hyperlink" Target="https://podminky.urs.cz/item/CS_URS_2021_02/28342205" TargetMode="External" /><Relationship Id="rId10" Type="http://schemas.openxmlformats.org/officeDocument/2006/relationships/hyperlink" Target="https://podminky.urs.cz/item/CS_URS_2021_02/622215101" TargetMode="External" /><Relationship Id="rId11" Type="http://schemas.openxmlformats.org/officeDocument/2006/relationships/hyperlink" Target="https://podminky.urs.cz/item/CS_URS_2021_02/622215102" TargetMode="External" /><Relationship Id="rId12" Type="http://schemas.openxmlformats.org/officeDocument/2006/relationships/hyperlink" Target="https://podminky.urs.cz/item/CS_URS_2021_02/622215103" TargetMode="External" /><Relationship Id="rId13" Type="http://schemas.openxmlformats.org/officeDocument/2006/relationships/hyperlink" Target="https://podminky.urs.cz/item/CS_URS_2021_02/622525103" TargetMode="External" /><Relationship Id="rId14" Type="http://schemas.openxmlformats.org/officeDocument/2006/relationships/hyperlink" Target="https://podminky.urs.cz/item/CS_URS_2021_02/622525104" TargetMode="External" /><Relationship Id="rId15" Type="http://schemas.openxmlformats.org/officeDocument/2006/relationships/hyperlink" Target="https://podminky.urs.cz/item/CS_URS_2021_02/631312141" TargetMode="External" /><Relationship Id="rId16" Type="http://schemas.openxmlformats.org/officeDocument/2006/relationships/hyperlink" Target="https://podminky.urs.cz/item/CS_URS_2021_02/632450121" TargetMode="External" /><Relationship Id="rId17" Type="http://schemas.openxmlformats.org/officeDocument/2006/relationships/hyperlink" Target="https://podminky.urs.cz/item/CS_URS_2021_02/941221111" TargetMode="External" /><Relationship Id="rId18" Type="http://schemas.openxmlformats.org/officeDocument/2006/relationships/hyperlink" Target="https://podminky.urs.cz/item/CS_URS_2021_02/941221211" TargetMode="External" /><Relationship Id="rId19" Type="http://schemas.openxmlformats.org/officeDocument/2006/relationships/hyperlink" Target="https://podminky.urs.cz/item/CS_URS_2021_02/941321811" TargetMode="External" /><Relationship Id="rId20" Type="http://schemas.openxmlformats.org/officeDocument/2006/relationships/hyperlink" Target="https://podminky.urs.cz/item/CS_URS_2021_02/944511111" TargetMode="External" /><Relationship Id="rId21" Type="http://schemas.openxmlformats.org/officeDocument/2006/relationships/hyperlink" Target="https://podminky.urs.cz/item/CS_URS_2021_02/944511211" TargetMode="External" /><Relationship Id="rId22" Type="http://schemas.openxmlformats.org/officeDocument/2006/relationships/hyperlink" Target="https://podminky.urs.cz/item/CS_URS_2021_02/944511811" TargetMode="External" /><Relationship Id="rId23" Type="http://schemas.openxmlformats.org/officeDocument/2006/relationships/hyperlink" Target="https://podminky.urs.cz/item/CS_URS_2021_02/944711112" TargetMode="External" /><Relationship Id="rId24" Type="http://schemas.openxmlformats.org/officeDocument/2006/relationships/hyperlink" Target="https://podminky.urs.cz/item/CS_URS_2021_02/944711212" TargetMode="External" /><Relationship Id="rId25" Type="http://schemas.openxmlformats.org/officeDocument/2006/relationships/hyperlink" Target="https://podminky.urs.cz/item/CS_URS_2021_02/944711812" TargetMode="External" /><Relationship Id="rId26" Type="http://schemas.openxmlformats.org/officeDocument/2006/relationships/hyperlink" Target="https://podminky.urs.cz/item/CS_URS_2021_02/946111111" TargetMode="External" /><Relationship Id="rId27" Type="http://schemas.openxmlformats.org/officeDocument/2006/relationships/hyperlink" Target="https://podminky.urs.cz/item/CS_URS_2021_02/946111211" TargetMode="External" /><Relationship Id="rId28" Type="http://schemas.openxmlformats.org/officeDocument/2006/relationships/hyperlink" Target="https://podminky.urs.cz/item/CS_URS_2021_02/946111811" TargetMode="External" /><Relationship Id="rId29" Type="http://schemas.openxmlformats.org/officeDocument/2006/relationships/hyperlink" Target="https://podminky.urs.cz/item/CS_URS_2021_02/949121111" TargetMode="External" /><Relationship Id="rId30" Type="http://schemas.openxmlformats.org/officeDocument/2006/relationships/hyperlink" Target="https://podminky.urs.cz/item/CS_URS_2021_02/949121211" TargetMode="External" /><Relationship Id="rId31" Type="http://schemas.openxmlformats.org/officeDocument/2006/relationships/hyperlink" Target="https://podminky.urs.cz/item/CS_URS_2021_02/949121811" TargetMode="External" /><Relationship Id="rId32" Type="http://schemas.openxmlformats.org/officeDocument/2006/relationships/hyperlink" Target="https://podminky.urs.cz/item/CS_URS_2021_02/952901106" TargetMode="External" /><Relationship Id="rId33" Type="http://schemas.openxmlformats.org/officeDocument/2006/relationships/hyperlink" Target="https://podminky.urs.cz/item/CS_URS_2021_02/952901107" TargetMode="External" /><Relationship Id="rId34" Type="http://schemas.openxmlformats.org/officeDocument/2006/relationships/hyperlink" Target="https://podminky.urs.cz/item/CS_URS_2021_02/952901108" TargetMode="External" /><Relationship Id="rId35" Type="http://schemas.openxmlformats.org/officeDocument/2006/relationships/hyperlink" Target="https://podminky.urs.cz/item/CS_URS_2021_02/952901122" TargetMode="External" /><Relationship Id="rId36" Type="http://schemas.openxmlformats.org/officeDocument/2006/relationships/hyperlink" Target="https://podminky.urs.cz/item/CS_URS_2021_02/952901123" TargetMode="External" /><Relationship Id="rId37" Type="http://schemas.openxmlformats.org/officeDocument/2006/relationships/hyperlink" Target="https://podminky.urs.cz/item/CS_URS_2021_02/952901124" TargetMode="External" /><Relationship Id="rId38" Type="http://schemas.openxmlformats.org/officeDocument/2006/relationships/hyperlink" Target="https://podminky.urs.cz/item/CS_URS_2021_02/952901131" TargetMode="External" /><Relationship Id="rId39" Type="http://schemas.openxmlformats.org/officeDocument/2006/relationships/hyperlink" Target="https://podminky.urs.cz/item/CS_URS_2021_02/952902021" TargetMode="External" /><Relationship Id="rId40" Type="http://schemas.openxmlformats.org/officeDocument/2006/relationships/hyperlink" Target="https://podminky.urs.cz/item/CS_URS_2021_02/952902031" TargetMode="External" /><Relationship Id="rId41" Type="http://schemas.openxmlformats.org/officeDocument/2006/relationships/hyperlink" Target="https://podminky.urs.cz/item/CS_URS_2021_02/952902121" TargetMode="External" /><Relationship Id="rId42" Type="http://schemas.openxmlformats.org/officeDocument/2006/relationships/hyperlink" Target="https://podminky.urs.cz/item/CS_URS_2021_02/952902221" TargetMode="External" /><Relationship Id="rId43" Type="http://schemas.openxmlformats.org/officeDocument/2006/relationships/hyperlink" Target="https://podminky.urs.cz/item/CS_URS_2021_02/952902491" TargetMode="External" /><Relationship Id="rId44" Type="http://schemas.openxmlformats.org/officeDocument/2006/relationships/hyperlink" Target="https://podminky.urs.cz/item/CS_URS_2021_02/952902501" TargetMode="External" /><Relationship Id="rId45" Type="http://schemas.openxmlformats.org/officeDocument/2006/relationships/hyperlink" Target="https://podminky.urs.cz/item/CS_URS_2021_02/962032314" TargetMode="External" /><Relationship Id="rId46" Type="http://schemas.openxmlformats.org/officeDocument/2006/relationships/hyperlink" Target="https://podminky.urs.cz/item/CS_URS_2021_02/966081121" TargetMode="External" /><Relationship Id="rId47" Type="http://schemas.openxmlformats.org/officeDocument/2006/relationships/hyperlink" Target="https://podminky.urs.cz/item/CS_URS_2021_02/966081123" TargetMode="External" /><Relationship Id="rId48" Type="http://schemas.openxmlformats.org/officeDocument/2006/relationships/hyperlink" Target="https://podminky.urs.cz/item/CS_URS_2021_02/967031132" TargetMode="External" /><Relationship Id="rId49" Type="http://schemas.openxmlformats.org/officeDocument/2006/relationships/hyperlink" Target="https://podminky.urs.cz/item/CS_URS_2021_02/968062375" TargetMode="External" /><Relationship Id="rId50" Type="http://schemas.openxmlformats.org/officeDocument/2006/relationships/hyperlink" Target="https://podminky.urs.cz/item/CS_URS_2021_02/968062376" TargetMode="External" /><Relationship Id="rId51" Type="http://schemas.openxmlformats.org/officeDocument/2006/relationships/hyperlink" Target="https://podminky.urs.cz/item/CS_URS_2021_02/968062377" TargetMode="External" /><Relationship Id="rId52" Type="http://schemas.openxmlformats.org/officeDocument/2006/relationships/hyperlink" Target="https://podminky.urs.cz/item/CS_URS_2021_02/968062456" TargetMode="External" /><Relationship Id="rId53" Type="http://schemas.openxmlformats.org/officeDocument/2006/relationships/hyperlink" Target="https://podminky.urs.cz/item/CS_URS_2021_02/968062747" TargetMode="External" /><Relationship Id="rId54" Type="http://schemas.openxmlformats.org/officeDocument/2006/relationships/hyperlink" Target="https://podminky.urs.cz/item/CS_URS_2021_02/968062991" TargetMode="External" /><Relationship Id="rId55" Type="http://schemas.openxmlformats.org/officeDocument/2006/relationships/hyperlink" Target="https://podminky.urs.cz/item/CS_URS_2021_02/968072361" TargetMode="External" /><Relationship Id="rId56" Type="http://schemas.openxmlformats.org/officeDocument/2006/relationships/hyperlink" Target="https://podminky.urs.cz/item/CS_URS_2021_02/968072455" TargetMode="External" /><Relationship Id="rId57" Type="http://schemas.openxmlformats.org/officeDocument/2006/relationships/hyperlink" Target="https://podminky.urs.cz/item/CS_URS_2021_02/978013191" TargetMode="External" /><Relationship Id="rId58" Type="http://schemas.openxmlformats.org/officeDocument/2006/relationships/hyperlink" Target="https://podminky.urs.cz/item/CS_URS_2021_02/997013212" TargetMode="External" /><Relationship Id="rId59" Type="http://schemas.openxmlformats.org/officeDocument/2006/relationships/hyperlink" Target="https://podminky.urs.cz/item/CS_URS_2021_02/997013219" TargetMode="External" /><Relationship Id="rId60" Type="http://schemas.openxmlformats.org/officeDocument/2006/relationships/hyperlink" Target="https://podminky.urs.cz/item/CS_URS_2021_02/997013501" TargetMode="External" /><Relationship Id="rId61" Type="http://schemas.openxmlformats.org/officeDocument/2006/relationships/hyperlink" Target="https://podminky.urs.cz/item/CS_URS_2021_02/997013509" TargetMode="External" /><Relationship Id="rId62" Type="http://schemas.openxmlformats.org/officeDocument/2006/relationships/hyperlink" Target="https://podminky.urs.cz/item/CS_URS_2021_02/997013631" TargetMode="External" /><Relationship Id="rId63" Type="http://schemas.openxmlformats.org/officeDocument/2006/relationships/hyperlink" Target="https://podminky.urs.cz/item/CS_URS_2021_02/997013814" TargetMode="External" /><Relationship Id="rId64" Type="http://schemas.openxmlformats.org/officeDocument/2006/relationships/hyperlink" Target="https://podminky.urs.cz/item/CS_URS_2021_02/998018002" TargetMode="External" /><Relationship Id="rId65" Type="http://schemas.openxmlformats.org/officeDocument/2006/relationships/hyperlink" Target="https://podminky.urs.cz/item/CS_URS_2021_02/764002851" TargetMode="External" /><Relationship Id="rId66" Type="http://schemas.openxmlformats.org/officeDocument/2006/relationships/hyperlink" Target="https://podminky.urs.cz/item/CS_URS_2021_02/998764202" TargetMode="External" /><Relationship Id="rId67" Type="http://schemas.openxmlformats.org/officeDocument/2006/relationships/hyperlink" Target="https://podminky.urs.cz/item/CS_URS_2021_02/998764292" TargetMode="External" /><Relationship Id="rId68" Type="http://schemas.openxmlformats.org/officeDocument/2006/relationships/hyperlink" Target="https://podminky.urs.cz/item/CS_URS_2021_02/766441811" TargetMode="External" /><Relationship Id="rId69" Type="http://schemas.openxmlformats.org/officeDocument/2006/relationships/hyperlink" Target="https://podminky.urs.cz/item/CS_URS_2021_02/766441821" TargetMode="External" /><Relationship Id="rId70" Type="http://schemas.openxmlformats.org/officeDocument/2006/relationships/hyperlink" Target="https://podminky.urs.cz/item/CS_URS_2021_02/766441822" TargetMode="External" /><Relationship Id="rId71" Type="http://schemas.openxmlformats.org/officeDocument/2006/relationships/hyperlink" Target="https://podminky.urs.cz/item/CS_URS_2021_02/998766202" TargetMode="External" /><Relationship Id="rId72" Type="http://schemas.openxmlformats.org/officeDocument/2006/relationships/hyperlink" Target="https://podminky.urs.cz/item/CS_URS_2021_02/998766292" TargetMode="External" /><Relationship Id="rId73" Type="http://schemas.openxmlformats.org/officeDocument/2006/relationships/hyperlink" Target="https://podminky.urs.cz/item/CS_URS_2021_02/998771202" TargetMode="External" /><Relationship Id="rId74" Type="http://schemas.openxmlformats.org/officeDocument/2006/relationships/hyperlink" Target="https://podminky.urs.cz/item/CS_URS_2021_02/784171101" TargetMode="External" /><Relationship Id="rId75" Type="http://schemas.openxmlformats.org/officeDocument/2006/relationships/hyperlink" Target="https://podminky.urs.cz/item/CS_URS_2021_02/784171111" TargetMode="External" /><Relationship Id="rId76" Type="http://schemas.openxmlformats.org/officeDocument/2006/relationships/hyperlink" Target="https://podminky.urs.cz/item/CS_URS_2021_02/58124844" TargetMode="External" /><Relationship Id="rId77" Type="http://schemas.openxmlformats.org/officeDocument/2006/relationships/hyperlink" Target="https://podminky.urs.cz/item/CS_URS_2021_02/58124840" TargetMode="External" /><Relationship Id="rId78" Type="http://schemas.openxmlformats.org/officeDocument/2006/relationships/hyperlink" Target="https://podminky.urs.cz/item/CS_URS_2021_02/784171121" TargetMode="External" /><Relationship Id="rId79" Type="http://schemas.openxmlformats.org/officeDocument/2006/relationships/hyperlink" Target="https://podminky.urs.cz/item/CS_URS_2021_02/58124844" TargetMode="External" /><Relationship Id="rId80" Type="http://schemas.openxmlformats.org/officeDocument/2006/relationships/hyperlink" Target="https://podminky.urs.cz/item/CS_URS_2021_02/58124840" TargetMode="External" /><Relationship Id="rId81" Type="http://schemas.openxmlformats.org/officeDocument/2006/relationships/hyperlink" Target="https://podminky.urs.cz/item/CS_URS_2021_02/784181121" TargetMode="External" /><Relationship Id="rId82" Type="http://schemas.openxmlformats.org/officeDocument/2006/relationships/hyperlink" Target="https://podminky.urs.cz/item/CS_URS_2021_02/784221101" TargetMode="External" /><Relationship Id="rId83" Type="http://schemas.openxmlformats.org/officeDocument/2006/relationships/hyperlink" Target="https://podminky.urs.cz/item/CS_URS_2021_02/998786202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030001000" TargetMode="External" /><Relationship Id="rId2" Type="http://schemas.openxmlformats.org/officeDocument/2006/relationships/hyperlink" Target="https://podminky.urs.cz/item/CS_URS_2021_02/045002000" TargetMode="External" /><Relationship Id="rId3" Type="http://schemas.openxmlformats.org/officeDocument/2006/relationships/hyperlink" Target="https://podminky.urs.cz/item/CS_URS_2021_02/070001000" TargetMode="External" /><Relationship Id="rId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29</v>
      </c>
      <c r="AL13" s="24"/>
      <c r="AM13" s="24"/>
      <c r="AN13" s="37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33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31</v>
      </c>
      <c r="AL14" s="24"/>
      <c r="AM14" s="24"/>
      <c r="AN14" s="37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44</v>
      </c>
      <c r="E29" s="50"/>
      <c r="F29" s="34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46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48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1-163-18c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Výměna výplní otvorů v obvodovém plášti MŠ Hostinského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Hostinského 1534/11, Praha 5 - Stodůlky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14. 11. 2021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28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Městská část Praha 13,Sluneční nám.2580/13,Praha 5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34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32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37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21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73</v>
      </c>
      <c r="BT54" s="112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3" t="s">
        <v>77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'1-163-18c - Výměna výplní...'!J28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'1-163-18c - Výměna výplní...'!P86</f>
        <v>0</v>
      </c>
      <c r="AV55" s="122">
        <f>'1-163-18c - Výměna výplní...'!J31</f>
        <v>0</v>
      </c>
      <c r="AW55" s="122">
        <f>'1-163-18c - Výměna výplní...'!J32</f>
        <v>0</v>
      </c>
      <c r="AX55" s="122">
        <f>'1-163-18c - Výměna výplní...'!J33</f>
        <v>0</v>
      </c>
      <c r="AY55" s="122">
        <f>'1-163-18c - Výměna výplní...'!J34</f>
        <v>0</v>
      </c>
      <c r="AZ55" s="122">
        <f>'1-163-18c - Výměna výplní...'!F31</f>
        <v>0</v>
      </c>
      <c r="BA55" s="122">
        <f>'1-163-18c - Výměna výplní...'!F32</f>
        <v>0</v>
      </c>
      <c r="BB55" s="122">
        <f>'1-163-18c - Výměna výplní...'!F33</f>
        <v>0</v>
      </c>
      <c r="BC55" s="122">
        <f>'1-163-18c - Výměna výplní...'!F34</f>
        <v>0</v>
      </c>
      <c r="BD55" s="124">
        <f>'1-163-18c - Výměna výplní...'!F35</f>
        <v>0</v>
      </c>
      <c r="BE55" s="7"/>
      <c r="BT55" s="125" t="s">
        <v>79</v>
      </c>
      <c r="BU55" s="125" t="s">
        <v>80</v>
      </c>
      <c r="BV55" s="125" t="s">
        <v>75</v>
      </c>
      <c r="BW55" s="125" t="s">
        <v>5</v>
      </c>
      <c r="BX55" s="125" t="s">
        <v>76</v>
      </c>
      <c r="CL55" s="125" t="s">
        <v>19</v>
      </c>
    </row>
    <row r="56" s="7" customFormat="1" ht="16.5" customHeight="1">
      <c r="A56" s="113" t="s">
        <v>77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6">
        <v>0</v>
      </c>
      <c r="AT56" s="127">
        <f>ROUND(SUM(AV56:AW56),2)</f>
        <v>0</v>
      </c>
      <c r="AU56" s="128">
        <f>'VRN - Vedlejší rozpočtové...'!P83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79</v>
      </c>
      <c r="BV56" s="125" t="s">
        <v>75</v>
      </c>
      <c r="BW56" s="125" t="s">
        <v>83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jEzLW6/dosQylj0omN5vC8TIUhk8TPW1DuBIjnbQPC51n86Zh90crORgTtE9lRFACMX+hUWP4p5W0r6WwhALVA==" hashValue="MhKyzA1wvLQhfq7MtPvLERwig6boo1vTbGIjzSTm9GZxqnEx9K2OTqczlUwJZhdLaVeBRMC7YrsKZ66R8vYhv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-163-18c - Výměna výplní...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1"/>
      <c r="B6" s="47"/>
      <c r="C6" s="41"/>
      <c r="D6" s="134" t="s">
        <v>16</v>
      </c>
      <c r="E6" s="41"/>
      <c r="F6" s="41"/>
      <c r="G6" s="41"/>
      <c r="H6" s="41"/>
      <c r="I6" s="41"/>
      <c r="J6" s="41"/>
      <c r="K6" s="41"/>
      <c r="L6" s="135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6" t="s">
        <v>17</v>
      </c>
      <c r="F7" s="41"/>
      <c r="G7" s="41"/>
      <c r="H7" s="41"/>
      <c r="I7" s="41"/>
      <c r="J7" s="41"/>
      <c r="K7" s="41"/>
      <c r="L7" s="135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5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4" t="s">
        <v>18</v>
      </c>
      <c r="E9" s="41"/>
      <c r="F9" s="137" t="s">
        <v>19</v>
      </c>
      <c r="G9" s="41"/>
      <c r="H9" s="41"/>
      <c r="I9" s="134" t="s">
        <v>20</v>
      </c>
      <c r="J9" s="137" t="s">
        <v>21</v>
      </c>
      <c r="K9" s="41"/>
      <c r="L9" s="135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4" t="s">
        <v>22</v>
      </c>
      <c r="E10" s="41"/>
      <c r="F10" s="137" t="s">
        <v>23</v>
      </c>
      <c r="G10" s="41"/>
      <c r="H10" s="41"/>
      <c r="I10" s="134" t="s">
        <v>24</v>
      </c>
      <c r="J10" s="138" t="str">
        <f>'Rekapitulace stavby'!AN8</f>
        <v>14. 11. 2021</v>
      </c>
      <c r="K10" s="41"/>
      <c r="L10" s="13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21.84" customHeight="1">
      <c r="A11" s="41"/>
      <c r="B11" s="47"/>
      <c r="C11" s="41"/>
      <c r="D11" s="139" t="s">
        <v>26</v>
      </c>
      <c r="E11" s="41"/>
      <c r="F11" s="140" t="s">
        <v>27</v>
      </c>
      <c r="G11" s="41"/>
      <c r="H11" s="41"/>
      <c r="I11" s="41"/>
      <c r="J11" s="41"/>
      <c r="K11" s="41"/>
      <c r="L11" s="135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4" t="s">
        <v>28</v>
      </c>
      <c r="E12" s="41"/>
      <c r="F12" s="41"/>
      <c r="G12" s="41"/>
      <c r="H12" s="41"/>
      <c r="I12" s="134" t="s">
        <v>29</v>
      </c>
      <c r="J12" s="137" t="s">
        <v>21</v>
      </c>
      <c r="K12" s="41"/>
      <c r="L12" s="135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7" t="s">
        <v>30</v>
      </c>
      <c r="F13" s="41"/>
      <c r="G13" s="41"/>
      <c r="H13" s="41"/>
      <c r="I13" s="134" t="s">
        <v>31</v>
      </c>
      <c r="J13" s="137" t="s">
        <v>21</v>
      </c>
      <c r="K13" s="41"/>
      <c r="L13" s="135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5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4" t="s">
        <v>32</v>
      </c>
      <c r="E15" s="41"/>
      <c r="F15" s="41"/>
      <c r="G15" s="41"/>
      <c r="H15" s="41"/>
      <c r="I15" s="134" t="s">
        <v>29</v>
      </c>
      <c r="J15" s="35" t="str">
        <f>'Rekapitulace stavby'!AN13</f>
        <v>Vyplň údaj</v>
      </c>
      <c r="K15" s="41"/>
      <c r="L15" s="135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5" t="str">
        <f>'Rekapitulace stavby'!E14</f>
        <v>Vyplň údaj</v>
      </c>
      <c r="F16" s="137"/>
      <c r="G16" s="137"/>
      <c r="H16" s="137"/>
      <c r="I16" s="134" t="s">
        <v>31</v>
      </c>
      <c r="J16" s="35" t="str">
        <f>'Rekapitulace stavby'!AN14</f>
        <v>Vyplň údaj</v>
      </c>
      <c r="K16" s="41"/>
      <c r="L16" s="135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5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4" t="s">
        <v>34</v>
      </c>
      <c r="E18" s="41"/>
      <c r="F18" s="41"/>
      <c r="G18" s="41"/>
      <c r="H18" s="41"/>
      <c r="I18" s="134" t="s">
        <v>29</v>
      </c>
      <c r="J18" s="137" t="str">
        <f>IF('Rekapitulace stavby'!AN16="","",'Rekapitulace stavby'!AN16)</f>
        <v/>
      </c>
      <c r="K18" s="41"/>
      <c r="L18" s="13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7" t="str">
        <f>IF('Rekapitulace stavby'!E17="","",'Rekapitulace stavby'!E17)</f>
        <v xml:space="preserve"> </v>
      </c>
      <c r="F19" s="41"/>
      <c r="G19" s="41"/>
      <c r="H19" s="41"/>
      <c r="I19" s="134" t="s">
        <v>31</v>
      </c>
      <c r="J19" s="137" t="str">
        <f>IF('Rekapitulace stavby'!AN17="","",'Rekapitulace stavby'!AN17)</f>
        <v/>
      </c>
      <c r="K19" s="41"/>
      <c r="L19" s="13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5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4" t="s">
        <v>37</v>
      </c>
      <c r="E21" s="41"/>
      <c r="F21" s="41"/>
      <c r="G21" s="41"/>
      <c r="H21" s="41"/>
      <c r="I21" s="134" t="s">
        <v>29</v>
      </c>
      <c r="J21" s="137" t="str">
        <f>IF('Rekapitulace stavby'!AN19="","",'Rekapitulace stavby'!AN19)</f>
        <v/>
      </c>
      <c r="K21" s="41"/>
      <c r="L21" s="135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7" t="str">
        <f>IF('Rekapitulace stavby'!E20="","",'Rekapitulace stavby'!E20)</f>
        <v xml:space="preserve"> </v>
      </c>
      <c r="F22" s="41"/>
      <c r="G22" s="41"/>
      <c r="H22" s="41"/>
      <c r="I22" s="134" t="s">
        <v>31</v>
      </c>
      <c r="J22" s="137" t="str">
        <f>IF('Rekapitulace stavby'!AN20="","",'Rekapitulace stavby'!AN20)</f>
        <v/>
      </c>
      <c r="K22" s="41"/>
      <c r="L22" s="135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4" t="s">
        <v>38</v>
      </c>
      <c r="E24" s="41"/>
      <c r="F24" s="41"/>
      <c r="G24" s="41"/>
      <c r="H24" s="41"/>
      <c r="I24" s="41"/>
      <c r="J24" s="41"/>
      <c r="K24" s="41"/>
      <c r="L24" s="13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71.25" customHeight="1">
      <c r="A25" s="141"/>
      <c r="B25" s="142"/>
      <c r="C25" s="141"/>
      <c r="D25" s="141"/>
      <c r="E25" s="143" t="s">
        <v>39</v>
      </c>
      <c r="F25" s="143"/>
      <c r="G25" s="143"/>
      <c r="H25" s="143"/>
      <c r="I25" s="141"/>
      <c r="J25" s="141"/>
      <c r="K25" s="141"/>
      <c r="L25" s="144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45"/>
      <c r="E27" s="145"/>
      <c r="F27" s="145"/>
      <c r="G27" s="145"/>
      <c r="H27" s="145"/>
      <c r="I27" s="145"/>
      <c r="J27" s="145"/>
      <c r="K27" s="145"/>
      <c r="L27" s="135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147">
        <f>ROUND(J86, 2)</f>
        <v>0</v>
      </c>
      <c r="K28" s="41"/>
      <c r="L28" s="13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5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8" t="s">
        <v>42</v>
      </c>
      <c r="G30" s="41"/>
      <c r="H30" s="41"/>
      <c r="I30" s="148" t="s">
        <v>41</v>
      </c>
      <c r="J30" s="148" t="s">
        <v>43</v>
      </c>
      <c r="K30" s="41"/>
      <c r="L30" s="135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9" t="s">
        <v>44</v>
      </c>
      <c r="E31" s="134" t="s">
        <v>45</v>
      </c>
      <c r="F31" s="150">
        <f>ROUND((SUM(BE86:BE1226)),  2)</f>
        <v>0</v>
      </c>
      <c r="G31" s="41"/>
      <c r="H31" s="41"/>
      <c r="I31" s="151">
        <v>0.20999999999999999</v>
      </c>
      <c r="J31" s="150">
        <f>ROUND(((SUM(BE86:BE1226))*I31),  2)</f>
        <v>0</v>
      </c>
      <c r="K31" s="41"/>
      <c r="L31" s="135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4" t="s">
        <v>46</v>
      </c>
      <c r="F32" s="150">
        <f>ROUND((SUM(BF86:BF1226)),  2)</f>
        <v>0</v>
      </c>
      <c r="G32" s="41"/>
      <c r="H32" s="41"/>
      <c r="I32" s="151">
        <v>0.14999999999999999</v>
      </c>
      <c r="J32" s="150">
        <f>ROUND(((SUM(BF86:BF1226))*I32),  2)</f>
        <v>0</v>
      </c>
      <c r="K32" s="41"/>
      <c r="L32" s="135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4" t="s">
        <v>47</v>
      </c>
      <c r="F33" s="150">
        <f>ROUND((SUM(BG86:BG1226)),  2)</f>
        <v>0</v>
      </c>
      <c r="G33" s="41"/>
      <c r="H33" s="41"/>
      <c r="I33" s="151">
        <v>0.20999999999999999</v>
      </c>
      <c r="J33" s="150">
        <f>0</f>
        <v>0</v>
      </c>
      <c r="K33" s="41"/>
      <c r="L33" s="135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4" t="s">
        <v>48</v>
      </c>
      <c r="F34" s="150">
        <f>ROUND((SUM(BH86:BH1226)),  2)</f>
        <v>0</v>
      </c>
      <c r="G34" s="41"/>
      <c r="H34" s="41"/>
      <c r="I34" s="151">
        <v>0.14999999999999999</v>
      </c>
      <c r="J34" s="150">
        <f>0</f>
        <v>0</v>
      </c>
      <c r="K34" s="41"/>
      <c r="L34" s="135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4" t="s">
        <v>49</v>
      </c>
      <c r="F35" s="150">
        <f>ROUND((SUM(BI86:BI1226)),  2)</f>
        <v>0</v>
      </c>
      <c r="G35" s="41"/>
      <c r="H35" s="41"/>
      <c r="I35" s="151">
        <v>0</v>
      </c>
      <c r="J35" s="150">
        <f>0</f>
        <v>0</v>
      </c>
      <c r="K35" s="41"/>
      <c r="L35" s="135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5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52"/>
      <c r="D37" s="153" t="s">
        <v>50</v>
      </c>
      <c r="E37" s="154"/>
      <c r="F37" s="154"/>
      <c r="G37" s="155" t="s">
        <v>51</v>
      </c>
      <c r="H37" s="156" t="s">
        <v>52</v>
      </c>
      <c r="I37" s="154"/>
      <c r="J37" s="157">
        <f>SUM(J28:J35)</f>
        <v>0</v>
      </c>
      <c r="K37" s="158"/>
      <c r="L37" s="135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35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35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5" t="s">
        <v>86</v>
      </c>
      <c r="D43" s="43"/>
      <c r="E43" s="43"/>
      <c r="F43" s="43"/>
      <c r="G43" s="43"/>
      <c r="H43" s="43"/>
      <c r="I43" s="43"/>
      <c r="J43" s="43"/>
      <c r="K43" s="43"/>
      <c r="L43" s="135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5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4" t="s">
        <v>16</v>
      </c>
      <c r="D45" s="43"/>
      <c r="E45" s="43"/>
      <c r="F45" s="43"/>
      <c r="G45" s="43"/>
      <c r="H45" s="43"/>
      <c r="I45" s="43"/>
      <c r="J45" s="43"/>
      <c r="K45" s="43"/>
      <c r="L45" s="135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Výměna výplní otvorů v obvodovém plášti MŠ Hostinského</v>
      </c>
      <c r="F46" s="43"/>
      <c r="G46" s="43"/>
      <c r="H46" s="43"/>
      <c r="I46" s="43"/>
      <c r="J46" s="43"/>
      <c r="K46" s="43"/>
      <c r="L46" s="135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5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4" t="s">
        <v>22</v>
      </c>
      <c r="D48" s="43"/>
      <c r="E48" s="43"/>
      <c r="F48" s="29" t="str">
        <f>F10</f>
        <v>Hostinského 1534/11, Praha 5 - Stodůlky</v>
      </c>
      <c r="G48" s="43"/>
      <c r="H48" s="43"/>
      <c r="I48" s="34" t="s">
        <v>24</v>
      </c>
      <c r="J48" s="75" t="str">
        <f>IF(J10="","",J10)</f>
        <v>14. 11. 2021</v>
      </c>
      <c r="K48" s="43"/>
      <c r="L48" s="135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5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5.15" customHeight="1">
      <c r="A50" s="41"/>
      <c r="B50" s="42"/>
      <c r="C50" s="34" t="s">
        <v>28</v>
      </c>
      <c r="D50" s="43"/>
      <c r="E50" s="43"/>
      <c r="F50" s="29" t="str">
        <f>E13</f>
        <v>Městská část Praha 13,Sluneční nám.2580/13,Praha 5</v>
      </c>
      <c r="G50" s="43"/>
      <c r="H50" s="43"/>
      <c r="I50" s="34" t="s">
        <v>34</v>
      </c>
      <c r="J50" s="39" t="str">
        <f>E19</f>
        <v xml:space="preserve"> </v>
      </c>
      <c r="K50" s="43"/>
      <c r="L50" s="135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5.15" customHeight="1">
      <c r="A51" s="41"/>
      <c r="B51" s="42"/>
      <c r="C51" s="34" t="s">
        <v>32</v>
      </c>
      <c r="D51" s="43"/>
      <c r="E51" s="43"/>
      <c r="F51" s="29" t="str">
        <f>IF(E16="","",E16)</f>
        <v>Vyplň údaj</v>
      </c>
      <c r="G51" s="43"/>
      <c r="H51" s="43"/>
      <c r="I51" s="34" t="s">
        <v>37</v>
      </c>
      <c r="J51" s="39" t="str">
        <f>E22</f>
        <v xml:space="preserve"> </v>
      </c>
      <c r="K51" s="43"/>
      <c r="L51" s="135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5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63" t="s">
        <v>87</v>
      </c>
      <c r="D53" s="164"/>
      <c r="E53" s="164"/>
      <c r="F53" s="164"/>
      <c r="G53" s="164"/>
      <c r="H53" s="164"/>
      <c r="I53" s="164"/>
      <c r="J53" s="165" t="s">
        <v>88</v>
      </c>
      <c r="K53" s="164"/>
      <c r="L53" s="135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5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6" t="s">
        <v>72</v>
      </c>
      <c r="D55" s="43"/>
      <c r="E55" s="43"/>
      <c r="F55" s="43"/>
      <c r="G55" s="43"/>
      <c r="H55" s="43"/>
      <c r="I55" s="43"/>
      <c r="J55" s="105">
        <f>J86</f>
        <v>0</v>
      </c>
      <c r="K55" s="43"/>
      <c r="L55" s="135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19" t="s">
        <v>89</v>
      </c>
    </row>
    <row r="56" s="9" customFormat="1" ht="24.96" customHeight="1">
      <c r="A56" s="9"/>
      <c r="B56" s="167"/>
      <c r="C56" s="168"/>
      <c r="D56" s="169" t="s">
        <v>90</v>
      </c>
      <c r="E56" s="170"/>
      <c r="F56" s="170"/>
      <c r="G56" s="170"/>
      <c r="H56" s="170"/>
      <c r="I56" s="170"/>
      <c r="J56" s="171">
        <f>J87</f>
        <v>0</v>
      </c>
      <c r="K56" s="168"/>
      <c r="L56" s="17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73"/>
      <c r="C57" s="174"/>
      <c r="D57" s="175" t="s">
        <v>91</v>
      </c>
      <c r="E57" s="176"/>
      <c r="F57" s="176"/>
      <c r="G57" s="176"/>
      <c r="H57" s="176"/>
      <c r="I57" s="176"/>
      <c r="J57" s="177">
        <f>J88</f>
        <v>0</v>
      </c>
      <c r="K57" s="174"/>
      <c r="L57" s="17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73"/>
      <c r="C58" s="174"/>
      <c r="D58" s="175" t="s">
        <v>92</v>
      </c>
      <c r="E58" s="176"/>
      <c r="F58" s="176"/>
      <c r="G58" s="176"/>
      <c r="H58" s="176"/>
      <c r="I58" s="176"/>
      <c r="J58" s="177">
        <f>J414</f>
        <v>0</v>
      </c>
      <c r="K58" s="174"/>
      <c r="L58" s="178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73"/>
      <c r="C59" s="174"/>
      <c r="D59" s="175" t="s">
        <v>93</v>
      </c>
      <c r="E59" s="176"/>
      <c r="F59" s="176"/>
      <c r="G59" s="176"/>
      <c r="H59" s="176"/>
      <c r="I59" s="176"/>
      <c r="J59" s="177">
        <f>J748</f>
        <v>0</v>
      </c>
      <c r="K59" s="174"/>
      <c r="L59" s="17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73"/>
      <c r="C60" s="174"/>
      <c r="D60" s="175" t="s">
        <v>94</v>
      </c>
      <c r="E60" s="176"/>
      <c r="F60" s="176"/>
      <c r="G60" s="176"/>
      <c r="H60" s="176"/>
      <c r="I60" s="176"/>
      <c r="J60" s="177">
        <f>J773</f>
        <v>0</v>
      </c>
      <c r="K60" s="174"/>
      <c r="L60" s="17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67"/>
      <c r="C61" s="168"/>
      <c r="D61" s="169" t="s">
        <v>95</v>
      </c>
      <c r="E61" s="170"/>
      <c r="F61" s="170"/>
      <c r="G61" s="170"/>
      <c r="H61" s="170"/>
      <c r="I61" s="170"/>
      <c r="J61" s="171">
        <f>J777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J778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J798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J994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99</v>
      </c>
      <c r="E65" s="176"/>
      <c r="F65" s="176"/>
      <c r="G65" s="176"/>
      <c r="H65" s="176"/>
      <c r="I65" s="176"/>
      <c r="J65" s="177">
        <f>J1009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100</v>
      </c>
      <c r="E66" s="176"/>
      <c r="F66" s="176"/>
      <c r="G66" s="176"/>
      <c r="H66" s="176"/>
      <c r="I66" s="176"/>
      <c r="J66" s="177">
        <f>J1012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101</v>
      </c>
      <c r="E67" s="176"/>
      <c r="F67" s="176"/>
      <c r="G67" s="176"/>
      <c r="H67" s="176"/>
      <c r="I67" s="176"/>
      <c r="J67" s="177">
        <f>J1188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102</v>
      </c>
      <c r="E68" s="170"/>
      <c r="F68" s="170"/>
      <c r="G68" s="170"/>
      <c r="H68" s="170"/>
      <c r="I68" s="170"/>
      <c r="J68" s="171">
        <f>J1222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5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5" t="s">
        <v>103</v>
      </c>
      <c r="D75" s="43"/>
      <c r="E75" s="43"/>
      <c r="F75" s="43"/>
      <c r="G75" s="43"/>
      <c r="H75" s="43"/>
      <c r="I75" s="43"/>
      <c r="J75" s="43"/>
      <c r="K75" s="43"/>
      <c r="L75" s="135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5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16</v>
      </c>
      <c r="D77" s="43"/>
      <c r="E77" s="43"/>
      <c r="F77" s="43"/>
      <c r="G77" s="43"/>
      <c r="H77" s="43"/>
      <c r="I77" s="43"/>
      <c r="J77" s="43"/>
      <c r="K77" s="43"/>
      <c r="L77" s="135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E7</f>
        <v>Výměna výplní otvorů v obvodovém plášti MŠ Hostinského</v>
      </c>
      <c r="F78" s="43"/>
      <c r="G78" s="43"/>
      <c r="H78" s="43"/>
      <c r="I78" s="43"/>
      <c r="J78" s="43"/>
      <c r="K78" s="43"/>
      <c r="L78" s="135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5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22</v>
      </c>
      <c r="D80" s="43"/>
      <c r="E80" s="43"/>
      <c r="F80" s="29" t="str">
        <f>F10</f>
        <v>Hostinského 1534/11, Praha 5 - Stodůlky</v>
      </c>
      <c r="G80" s="43"/>
      <c r="H80" s="43"/>
      <c r="I80" s="34" t="s">
        <v>24</v>
      </c>
      <c r="J80" s="75" t="str">
        <f>IF(J10="","",J10)</f>
        <v>14. 11. 2021</v>
      </c>
      <c r="K80" s="43"/>
      <c r="L80" s="135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5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28</v>
      </c>
      <c r="D82" s="43"/>
      <c r="E82" s="43"/>
      <c r="F82" s="29" t="str">
        <f>E13</f>
        <v>Městská část Praha 13,Sluneční nám.2580/13,Praha 5</v>
      </c>
      <c r="G82" s="43"/>
      <c r="H82" s="43"/>
      <c r="I82" s="34" t="s">
        <v>34</v>
      </c>
      <c r="J82" s="39" t="str">
        <f>E19</f>
        <v xml:space="preserve"> </v>
      </c>
      <c r="K82" s="43"/>
      <c r="L82" s="135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32</v>
      </c>
      <c r="D83" s="43"/>
      <c r="E83" s="43"/>
      <c r="F83" s="29" t="str">
        <f>IF(E16="","",E16)</f>
        <v>Vyplň údaj</v>
      </c>
      <c r="G83" s="43"/>
      <c r="H83" s="43"/>
      <c r="I83" s="34" t="s">
        <v>37</v>
      </c>
      <c r="J83" s="39" t="str">
        <f>E22</f>
        <v xml:space="preserve"> </v>
      </c>
      <c r="K83" s="43"/>
      <c r="L83" s="135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5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79"/>
      <c r="B85" s="180"/>
      <c r="C85" s="181" t="s">
        <v>104</v>
      </c>
      <c r="D85" s="182" t="s">
        <v>59</v>
      </c>
      <c r="E85" s="182" t="s">
        <v>55</v>
      </c>
      <c r="F85" s="182" t="s">
        <v>56</v>
      </c>
      <c r="G85" s="182" t="s">
        <v>105</v>
      </c>
      <c r="H85" s="182" t="s">
        <v>106</v>
      </c>
      <c r="I85" s="182" t="s">
        <v>107</v>
      </c>
      <c r="J85" s="182" t="s">
        <v>88</v>
      </c>
      <c r="K85" s="183" t="s">
        <v>108</v>
      </c>
      <c r="L85" s="184"/>
      <c r="M85" s="95" t="s">
        <v>21</v>
      </c>
      <c r="N85" s="96" t="s">
        <v>44</v>
      </c>
      <c r="O85" s="96" t="s">
        <v>109</v>
      </c>
      <c r="P85" s="96" t="s">
        <v>110</v>
      </c>
      <c r="Q85" s="96" t="s">
        <v>111</v>
      </c>
      <c r="R85" s="96" t="s">
        <v>112</v>
      </c>
      <c r="S85" s="96" t="s">
        <v>113</v>
      </c>
      <c r="T85" s="97" t="s">
        <v>114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1"/>
      <c r="B86" s="42"/>
      <c r="C86" s="102" t="s">
        <v>115</v>
      </c>
      <c r="D86" s="43"/>
      <c r="E86" s="43"/>
      <c r="F86" s="43"/>
      <c r="G86" s="43"/>
      <c r="H86" s="43"/>
      <c r="I86" s="43"/>
      <c r="J86" s="185">
        <f>BK86</f>
        <v>0</v>
      </c>
      <c r="K86" s="43"/>
      <c r="L86" s="47"/>
      <c r="M86" s="98"/>
      <c r="N86" s="186"/>
      <c r="O86" s="99"/>
      <c r="P86" s="187">
        <f>P87+P777+P1222</f>
        <v>0</v>
      </c>
      <c r="Q86" s="99"/>
      <c r="R86" s="187">
        <f>R87+R777+R1222</f>
        <v>12.770012650000002</v>
      </c>
      <c r="S86" s="99"/>
      <c r="T86" s="188">
        <f>T87+T777+T1222</f>
        <v>20.525517000000001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73</v>
      </c>
      <c r="AU86" s="19" t="s">
        <v>89</v>
      </c>
      <c r="BK86" s="189">
        <f>BK87+BK777+BK1222</f>
        <v>0</v>
      </c>
    </row>
    <row r="87" s="12" customFormat="1" ht="25.92" customHeight="1">
      <c r="A87" s="12"/>
      <c r="B87" s="190"/>
      <c r="C87" s="191"/>
      <c r="D87" s="192" t="s">
        <v>73</v>
      </c>
      <c r="E87" s="193" t="s">
        <v>116</v>
      </c>
      <c r="F87" s="193" t="s">
        <v>117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P88+P414+P748+P773</f>
        <v>0</v>
      </c>
      <c r="Q87" s="198"/>
      <c r="R87" s="199">
        <f>R88+R414+R748+R773</f>
        <v>9.2181679200000026</v>
      </c>
      <c r="S87" s="198"/>
      <c r="T87" s="200">
        <f>T88+T414+T748+T773</f>
        <v>17.744598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73</v>
      </c>
      <c r="AU87" s="202" t="s">
        <v>74</v>
      </c>
      <c r="AY87" s="201" t="s">
        <v>118</v>
      </c>
      <c r="BK87" s="203">
        <f>BK88+BK414+BK748+BK773</f>
        <v>0</v>
      </c>
    </row>
    <row r="88" s="12" customFormat="1" ht="22.8" customHeight="1">
      <c r="A88" s="12"/>
      <c r="B88" s="190"/>
      <c r="C88" s="191"/>
      <c r="D88" s="192" t="s">
        <v>73</v>
      </c>
      <c r="E88" s="204" t="s">
        <v>119</v>
      </c>
      <c r="F88" s="204" t="s">
        <v>120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SUM(P89:P413)</f>
        <v>0</v>
      </c>
      <c r="Q88" s="198"/>
      <c r="R88" s="199">
        <f>SUM(R89:R413)</f>
        <v>9.1678800200000019</v>
      </c>
      <c r="S88" s="198"/>
      <c r="T88" s="200">
        <f>SUM(T89:T413)</f>
        <v>1.4734400000000001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73</v>
      </c>
      <c r="AU88" s="202" t="s">
        <v>79</v>
      </c>
      <c r="AY88" s="201" t="s">
        <v>118</v>
      </c>
      <c r="BK88" s="203">
        <f>SUM(BK89:BK413)</f>
        <v>0</v>
      </c>
    </row>
    <row r="89" s="2" customFormat="1" ht="24.15" customHeight="1">
      <c r="A89" s="41"/>
      <c r="B89" s="42"/>
      <c r="C89" s="206" t="s">
        <v>79</v>
      </c>
      <c r="D89" s="206" t="s">
        <v>121</v>
      </c>
      <c r="E89" s="207" t="s">
        <v>122</v>
      </c>
      <c r="F89" s="208" t="s">
        <v>123</v>
      </c>
      <c r="G89" s="209" t="s">
        <v>124</v>
      </c>
      <c r="H89" s="210">
        <v>4</v>
      </c>
      <c r="I89" s="211"/>
      <c r="J89" s="212">
        <f>ROUND(I89*H89,2)</f>
        <v>0</v>
      </c>
      <c r="K89" s="208" t="s">
        <v>125</v>
      </c>
      <c r="L89" s="47"/>
      <c r="M89" s="213" t="s">
        <v>21</v>
      </c>
      <c r="N89" s="214" t="s">
        <v>45</v>
      </c>
      <c r="O89" s="87"/>
      <c r="P89" s="215">
        <f>O89*H89</f>
        <v>0</v>
      </c>
      <c r="Q89" s="215">
        <v>0.0037599999999999999</v>
      </c>
      <c r="R89" s="215">
        <f>Q89*H89</f>
        <v>0.01504</v>
      </c>
      <c r="S89" s="215">
        <v>0</v>
      </c>
      <c r="T89" s="216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7" t="s">
        <v>126</v>
      </c>
      <c r="AT89" s="217" t="s">
        <v>121</v>
      </c>
      <c r="AU89" s="217" t="s">
        <v>84</v>
      </c>
      <c r="AY89" s="19" t="s">
        <v>118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126</v>
      </c>
      <c r="BM89" s="217" t="s">
        <v>127</v>
      </c>
    </row>
    <row r="90" s="2" customFormat="1">
      <c r="A90" s="41"/>
      <c r="B90" s="42"/>
      <c r="C90" s="43"/>
      <c r="D90" s="219" t="s">
        <v>128</v>
      </c>
      <c r="E90" s="43"/>
      <c r="F90" s="220" t="s">
        <v>129</v>
      </c>
      <c r="G90" s="43"/>
      <c r="H90" s="43"/>
      <c r="I90" s="221"/>
      <c r="J90" s="43"/>
      <c r="K90" s="43"/>
      <c r="L90" s="47"/>
      <c r="M90" s="222"/>
      <c r="N90" s="223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128</v>
      </c>
      <c r="AU90" s="19" t="s">
        <v>84</v>
      </c>
    </row>
    <row r="91" s="2" customFormat="1">
      <c r="A91" s="41"/>
      <c r="B91" s="42"/>
      <c r="C91" s="43"/>
      <c r="D91" s="224" t="s">
        <v>130</v>
      </c>
      <c r="E91" s="43"/>
      <c r="F91" s="225" t="s">
        <v>131</v>
      </c>
      <c r="G91" s="43"/>
      <c r="H91" s="43"/>
      <c r="I91" s="221"/>
      <c r="J91" s="43"/>
      <c r="K91" s="43"/>
      <c r="L91" s="47"/>
      <c r="M91" s="222"/>
      <c r="N91" s="223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130</v>
      </c>
      <c r="AU91" s="19" t="s">
        <v>84</v>
      </c>
    </row>
    <row r="92" s="13" customFormat="1">
      <c r="A92" s="13"/>
      <c r="B92" s="226"/>
      <c r="C92" s="227"/>
      <c r="D92" s="219" t="s">
        <v>132</v>
      </c>
      <c r="E92" s="228" t="s">
        <v>21</v>
      </c>
      <c r="F92" s="229" t="s">
        <v>133</v>
      </c>
      <c r="G92" s="227"/>
      <c r="H92" s="230">
        <v>4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132</v>
      </c>
      <c r="AU92" s="236" t="s">
        <v>84</v>
      </c>
      <c r="AV92" s="13" t="s">
        <v>84</v>
      </c>
      <c r="AW92" s="13" t="s">
        <v>36</v>
      </c>
      <c r="AX92" s="13" t="s">
        <v>79</v>
      </c>
      <c r="AY92" s="236" t="s">
        <v>118</v>
      </c>
    </row>
    <row r="93" s="2" customFormat="1" ht="24.15" customHeight="1">
      <c r="A93" s="41"/>
      <c r="B93" s="42"/>
      <c r="C93" s="206" t="s">
        <v>84</v>
      </c>
      <c r="D93" s="206" t="s">
        <v>121</v>
      </c>
      <c r="E93" s="207" t="s">
        <v>134</v>
      </c>
      <c r="F93" s="208" t="s">
        <v>135</v>
      </c>
      <c r="G93" s="209" t="s">
        <v>136</v>
      </c>
      <c r="H93" s="210">
        <v>1.786</v>
      </c>
      <c r="I93" s="211"/>
      <c r="J93" s="212">
        <f>ROUND(I93*H93,2)</f>
        <v>0</v>
      </c>
      <c r="K93" s="208" t="s">
        <v>125</v>
      </c>
      <c r="L93" s="47"/>
      <c r="M93" s="213" t="s">
        <v>21</v>
      </c>
      <c r="N93" s="214" t="s">
        <v>45</v>
      </c>
      <c r="O93" s="87"/>
      <c r="P93" s="215">
        <f>O93*H93</f>
        <v>0</v>
      </c>
      <c r="Q93" s="215">
        <v>0.033579999999999999</v>
      </c>
      <c r="R93" s="215">
        <f>Q93*H93</f>
        <v>0.05997388</v>
      </c>
      <c r="S93" s="215">
        <v>0</v>
      </c>
      <c r="T93" s="21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7" t="s">
        <v>126</v>
      </c>
      <c r="AT93" s="217" t="s">
        <v>121</v>
      </c>
      <c r="AU93" s="217" t="s">
        <v>84</v>
      </c>
      <c r="AY93" s="19" t="s">
        <v>118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126</v>
      </c>
      <c r="BM93" s="217" t="s">
        <v>137</v>
      </c>
    </row>
    <row r="94" s="2" customFormat="1">
      <c r="A94" s="41"/>
      <c r="B94" s="42"/>
      <c r="C94" s="43"/>
      <c r="D94" s="219" t="s">
        <v>128</v>
      </c>
      <c r="E94" s="43"/>
      <c r="F94" s="220" t="s">
        <v>138</v>
      </c>
      <c r="G94" s="43"/>
      <c r="H94" s="43"/>
      <c r="I94" s="221"/>
      <c r="J94" s="43"/>
      <c r="K94" s="43"/>
      <c r="L94" s="47"/>
      <c r="M94" s="222"/>
      <c r="N94" s="223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128</v>
      </c>
      <c r="AU94" s="19" t="s">
        <v>84</v>
      </c>
    </row>
    <row r="95" s="2" customFormat="1">
      <c r="A95" s="41"/>
      <c r="B95" s="42"/>
      <c r="C95" s="43"/>
      <c r="D95" s="224" t="s">
        <v>130</v>
      </c>
      <c r="E95" s="43"/>
      <c r="F95" s="225" t="s">
        <v>139</v>
      </c>
      <c r="G95" s="43"/>
      <c r="H95" s="43"/>
      <c r="I95" s="221"/>
      <c r="J95" s="43"/>
      <c r="K95" s="43"/>
      <c r="L95" s="47"/>
      <c r="M95" s="222"/>
      <c r="N95" s="22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130</v>
      </c>
      <c r="AU95" s="19" t="s">
        <v>84</v>
      </c>
    </row>
    <row r="96" s="13" customFormat="1">
      <c r="A96" s="13"/>
      <c r="B96" s="226"/>
      <c r="C96" s="227"/>
      <c r="D96" s="219" t="s">
        <v>132</v>
      </c>
      <c r="E96" s="228" t="s">
        <v>21</v>
      </c>
      <c r="F96" s="229" t="s">
        <v>140</v>
      </c>
      <c r="G96" s="227"/>
      <c r="H96" s="230">
        <v>1.786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132</v>
      </c>
      <c r="AU96" s="236" t="s">
        <v>84</v>
      </c>
      <c r="AV96" s="13" t="s">
        <v>84</v>
      </c>
      <c r="AW96" s="13" t="s">
        <v>36</v>
      </c>
      <c r="AX96" s="13" t="s">
        <v>79</v>
      </c>
      <c r="AY96" s="236" t="s">
        <v>118</v>
      </c>
    </row>
    <row r="97" s="2" customFormat="1" ht="24.15" customHeight="1">
      <c r="A97" s="41"/>
      <c r="B97" s="42"/>
      <c r="C97" s="206" t="s">
        <v>141</v>
      </c>
      <c r="D97" s="206" t="s">
        <v>121</v>
      </c>
      <c r="E97" s="207" t="s">
        <v>142</v>
      </c>
      <c r="F97" s="208" t="s">
        <v>143</v>
      </c>
      <c r="G97" s="209" t="s">
        <v>144</v>
      </c>
      <c r="H97" s="210">
        <v>195.5</v>
      </c>
      <c r="I97" s="211"/>
      <c r="J97" s="212">
        <f>ROUND(I97*H97,2)</f>
        <v>0</v>
      </c>
      <c r="K97" s="208" t="s">
        <v>21</v>
      </c>
      <c r="L97" s="47"/>
      <c r="M97" s="213" t="s">
        <v>21</v>
      </c>
      <c r="N97" s="214" t="s">
        <v>45</v>
      </c>
      <c r="O97" s="87"/>
      <c r="P97" s="215">
        <f>O97*H97</f>
        <v>0</v>
      </c>
      <c r="Q97" s="215">
        <v>0.021000000000000001</v>
      </c>
      <c r="R97" s="215">
        <f>Q97*H97</f>
        <v>4.1055000000000001</v>
      </c>
      <c r="S97" s="215">
        <v>0</v>
      </c>
      <c r="T97" s="21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7" t="s">
        <v>126</v>
      </c>
      <c r="AT97" s="217" t="s">
        <v>121</v>
      </c>
      <c r="AU97" s="217" t="s">
        <v>84</v>
      </c>
      <c r="AY97" s="19" t="s">
        <v>118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126</v>
      </c>
      <c r="BM97" s="217" t="s">
        <v>145</v>
      </c>
    </row>
    <row r="98" s="2" customFormat="1">
      <c r="A98" s="41"/>
      <c r="B98" s="42"/>
      <c r="C98" s="43"/>
      <c r="D98" s="219" t="s">
        <v>128</v>
      </c>
      <c r="E98" s="43"/>
      <c r="F98" s="220" t="s">
        <v>143</v>
      </c>
      <c r="G98" s="43"/>
      <c r="H98" s="43"/>
      <c r="I98" s="221"/>
      <c r="J98" s="43"/>
      <c r="K98" s="43"/>
      <c r="L98" s="47"/>
      <c r="M98" s="222"/>
      <c r="N98" s="22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128</v>
      </c>
      <c r="AU98" s="19" t="s">
        <v>84</v>
      </c>
    </row>
    <row r="99" s="13" customFormat="1">
      <c r="A99" s="13"/>
      <c r="B99" s="226"/>
      <c r="C99" s="227"/>
      <c r="D99" s="219" t="s">
        <v>132</v>
      </c>
      <c r="E99" s="228" t="s">
        <v>21</v>
      </c>
      <c r="F99" s="229" t="s">
        <v>146</v>
      </c>
      <c r="G99" s="227"/>
      <c r="H99" s="230">
        <v>196.59999999999999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132</v>
      </c>
      <c r="AU99" s="236" t="s">
        <v>84</v>
      </c>
      <c r="AV99" s="13" t="s">
        <v>84</v>
      </c>
      <c r="AW99" s="13" t="s">
        <v>36</v>
      </c>
      <c r="AX99" s="13" t="s">
        <v>74</v>
      </c>
      <c r="AY99" s="236" t="s">
        <v>118</v>
      </c>
    </row>
    <row r="100" s="13" customFormat="1">
      <c r="A100" s="13"/>
      <c r="B100" s="226"/>
      <c r="C100" s="227"/>
      <c r="D100" s="219" t="s">
        <v>132</v>
      </c>
      <c r="E100" s="228" t="s">
        <v>21</v>
      </c>
      <c r="F100" s="229" t="s">
        <v>147</v>
      </c>
      <c r="G100" s="227"/>
      <c r="H100" s="230">
        <v>-1.1000000000000001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132</v>
      </c>
      <c r="AU100" s="236" t="s">
        <v>84</v>
      </c>
      <c r="AV100" s="13" t="s">
        <v>84</v>
      </c>
      <c r="AW100" s="13" t="s">
        <v>36</v>
      </c>
      <c r="AX100" s="13" t="s">
        <v>74</v>
      </c>
      <c r="AY100" s="236" t="s">
        <v>118</v>
      </c>
    </row>
    <row r="101" s="14" customFormat="1">
      <c r="A101" s="14"/>
      <c r="B101" s="237"/>
      <c r="C101" s="238"/>
      <c r="D101" s="219" t="s">
        <v>132</v>
      </c>
      <c r="E101" s="239" t="s">
        <v>21</v>
      </c>
      <c r="F101" s="240" t="s">
        <v>148</v>
      </c>
      <c r="G101" s="238"/>
      <c r="H101" s="241">
        <v>195.5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132</v>
      </c>
      <c r="AU101" s="247" t="s">
        <v>84</v>
      </c>
      <c r="AV101" s="14" t="s">
        <v>126</v>
      </c>
      <c r="AW101" s="14" t="s">
        <v>36</v>
      </c>
      <c r="AX101" s="14" t="s">
        <v>79</v>
      </c>
      <c r="AY101" s="247" t="s">
        <v>118</v>
      </c>
    </row>
    <row r="102" s="2" customFormat="1" ht="24.15" customHeight="1">
      <c r="A102" s="41"/>
      <c r="B102" s="42"/>
      <c r="C102" s="206" t="s">
        <v>126</v>
      </c>
      <c r="D102" s="206" t="s">
        <v>121</v>
      </c>
      <c r="E102" s="207" t="s">
        <v>149</v>
      </c>
      <c r="F102" s="208" t="s">
        <v>150</v>
      </c>
      <c r="G102" s="209" t="s">
        <v>144</v>
      </c>
      <c r="H102" s="210">
        <v>5.2999999999999998</v>
      </c>
      <c r="I102" s="211"/>
      <c r="J102" s="212">
        <f>ROUND(I102*H102,2)</f>
        <v>0</v>
      </c>
      <c r="K102" s="208" t="s">
        <v>21</v>
      </c>
      <c r="L102" s="47"/>
      <c r="M102" s="213" t="s">
        <v>21</v>
      </c>
      <c r="N102" s="214" t="s">
        <v>45</v>
      </c>
      <c r="O102" s="87"/>
      <c r="P102" s="215">
        <f>O102*H102</f>
        <v>0</v>
      </c>
      <c r="Q102" s="215">
        <v>0.0315</v>
      </c>
      <c r="R102" s="215">
        <f>Q102*H102</f>
        <v>0.16694999999999999</v>
      </c>
      <c r="S102" s="215">
        <v>0</v>
      </c>
      <c r="T102" s="21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7" t="s">
        <v>126</v>
      </c>
      <c r="AT102" s="217" t="s">
        <v>121</v>
      </c>
      <c r="AU102" s="217" t="s">
        <v>84</v>
      </c>
      <c r="AY102" s="19" t="s">
        <v>118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126</v>
      </c>
      <c r="BM102" s="217" t="s">
        <v>151</v>
      </c>
    </row>
    <row r="103" s="2" customFormat="1">
      <c r="A103" s="41"/>
      <c r="B103" s="42"/>
      <c r="C103" s="43"/>
      <c r="D103" s="219" t="s">
        <v>128</v>
      </c>
      <c r="E103" s="43"/>
      <c r="F103" s="220" t="s">
        <v>150</v>
      </c>
      <c r="G103" s="43"/>
      <c r="H103" s="43"/>
      <c r="I103" s="221"/>
      <c r="J103" s="43"/>
      <c r="K103" s="43"/>
      <c r="L103" s="47"/>
      <c r="M103" s="222"/>
      <c r="N103" s="22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128</v>
      </c>
      <c r="AU103" s="19" t="s">
        <v>84</v>
      </c>
    </row>
    <row r="104" s="13" customFormat="1">
      <c r="A104" s="13"/>
      <c r="B104" s="226"/>
      <c r="C104" s="227"/>
      <c r="D104" s="219" t="s">
        <v>132</v>
      </c>
      <c r="E104" s="228" t="s">
        <v>21</v>
      </c>
      <c r="F104" s="229" t="s">
        <v>152</v>
      </c>
      <c r="G104" s="227"/>
      <c r="H104" s="230">
        <v>5.2999999999999998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132</v>
      </c>
      <c r="AU104" s="236" t="s">
        <v>84</v>
      </c>
      <c r="AV104" s="13" t="s">
        <v>84</v>
      </c>
      <c r="AW104" s="13" t="s">
        <v>36</v>
      </c>
      <c r="AX104" s="13" t="s">
        <v>79</v>
      </c>
      <c r="AY104" s="236" t="s">
        <v>118</v>
      </c>
    </row>
    <row r="105" s="2" customFormat="1" ht="24.15" customHeight="1">
      <c r="A105" s="41"/>
      <c r="B105" s="42"/>
      <c r="C105" s="206" t="s">
        <v>153</v>
      </c>
      <c r="D105" s="206" t="s">
        <v>121</v>
      </c>
      <c r="E105" s="207" t="s">
        <v>154</v>
      </c>
      <c r="F105" s="208" t="s">
        <v>155</v>
      </c>
      <c r="G105" s="209" t="s">
        <v>144</v>
      </c>
      <c r="H105" s="210">
        <v>597.24000000000001</v>
      </c>
      <c r="I105" s="211"/>
      <c r="J105" s="212">
        <f>ROUND(I105*H105,2)</f>
        <v>0</v>
      </c>
      <c r="K105" s="208" t="s">
        <v>125</v>
      </c>
      <c r="L105" s="47"/>
      <c r="M105" s="213" t="s">
        <v>21</v>
      </c>
      <c r="N105" s="214" t="s">
        <v>45</v>
      </c>
      <c r="O105" s="87"/>
      <c r="P105" s="215">
        <f>O105*H105</f>
        <v>0</v>
      </c>
      <c r="Q105" s="215">
        <v>0.0015</v>
      </c>
      <c r="R105" s="215">
        <f>Q105*H105</f>
        <v>0.89585999999999999</v>
      </c>
      <c r="S105" s="215">
        <v>0</v>
      </c>
      <c r="T105" s="21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7" t="s">
        <v>126</v>
      </c>
      <c r="AT105" s="217" t="s">
        <v>121</v>
      </c>
      <c r="AU105" s="217" t="s">
        <v>84</v>
      </c>
      <c r="AY105" s="19" t="s">
        <v>118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126</v>
      </c>
      <c r="BM105" s="217" t="s">
        <v>156</v>
      </c>
    </row>
    <row r="106" s="2" customFormat="1">
      <c r="A106" s="41"/>
      <c r="B106" s="42"/>
      <c r="C106" s="43"/>
      <c r="D106" s="219" t="s">
        <v>128</v>
      </c>
      <c r="E106" s="43"/>
      <c r="F106" s="220" t="s">
        <v>157</v>
      </c>
      <c r="G106" s="43"/>
      <c r="H106" s="43"/>
      <c r="I106" s="221"/>
      <c r="J106" s="43"/>
      <c r="K106" s="43"/>
      <c r="L106" s="47"/>
      <c r="M106" s="222"/>
      <c r="N106" s="22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128</v>
      </c>
      <c r="AU106" s="19" t="s">
        <v>84</v>
      </c>
    </row>
    <row r="107" s="2" customFormat="1">
      <c r="A107" s="41"/>
      <c r="B107" s="42"/>
      <c r="C107" s="43"/>
      <c r="D107" s="224" t="s">
        <v>130</v>
      </c>
      <c r="E107" s="43"/>
      <c r="F107" s="225" t="s">
        <v>158</v>
      </c>
      <c r="G107" s="43"/>
      <c r="H107" s="43"/>
      <c r="I107" s="221"/>
      <c r="J107" s="43"/>
      <c r="K107" s="43"/>
      <c r="L107" s="47"/>
      <c r="M107" s="222"/>
      <c r="N107" s="22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130</v>
      </c>
      <c r="AU107" s="19" t="s">
        <v>84</v>
      </c>
    </row>
    <row r="108" s="13" customFormat="1">
      <c r="A108" s="13"/>
      <c r="B108" s="226"/>
      <c r="C108" s="227"/>
      <c r="D108" s="219" t="s">
        <v>132</v>
      </c>
      <c r="E108" s="228" t="s">
        <v>21</v>
      </c>
      <c r="F108" s="229" t="s">
        <v>159</v>
      </c>
      <c r="G108" s="227"/>
      <c r="H108" s="230">
        <v>48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132</v>
      </c>
      <c r="AU108" s="236" t="s">
        <v>84</v>
      </c>
      <c r="AV108" s="13" t="s">
        <v>84</v>
      </c>
      <c r="AW108" s="13" t="s">
        <v>36</v>
      </c>
      <c r="AX108" s="13" t="s">
        <v>74</v>
      </c>
      <c r="AY108" s="236" t="s">
        <v>118</v>
      </c>
    </row>
    <row r="109" s="13" customFormat="1">
      <c r="A109" s="13"/>
      <c r="B109" s="226"/>
      <c r="C109" s="227"/>
      <c r="D109" s="219" t="s">
        <v>132</v>
      </c>
      <c r="E109" s="228" t="s">
        <v>21</v>
      </c>
      <c r="F109" s="229" t="s">
        <v>160</v>
      </c>
      <c r="G109" s="227"/>
      <c r="H109" s="230">
        <v>48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132</v>
      </c>
      <c r="AU109" s="236" t="s">
        <v>84</v>
      </c>
      <c r="AV109" s="13" t="s">
        <v>84</v>
      </c>
      <c r="AW109" s="13" t="s">
        <v>36</v>
      </c>
      <c r="AX109" s="13" t="s">
        <v>74</v>
      </c>
      <c r="AY109" s="236" t="s">
        <v>118</v>
      </c>
    </row>
    <row r="110" s="13" customFormat="1">
      <c r="A110" s="13"/>
      <c r="B110" s="226"/>
      <c r="C110" s="227"/>
      <c r="D110" s="219" t="s">
        <v>132</v>
      </c>
      <c r="E110" s="228" t="s">
        <v>21</v>
      </c>
      <c r="F110" s="229" t="s">
        <v>161</v>
      </c>
      <c r="G110" s="227"/>
      <c r="H110" s="230">
        <v>7.7199999999999998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132</v>
      </c>
      <c r="AU110" s="236" t="s">
        <v>84</v>
      </c>
      <c r="AV110" s="13" t="s">
        <v>84</v>
      </c>
      <c r="AW110" s="13" t="s">
        <v>36</v>
      </c>
      <c r="AX110" s="13" t="s">
        <v>74</v>
      </c>
      <c r="AY110" s="236" t="s">
        <v>118</v>
      </c>
    </row>
    <row r="111" s="13" customFormat="1">
      <c r="A111" s="13"/>
      <c r="B111" s="226"/>
      <c r="C111" s="227"/>
      <c r="D111" s="219" t="s">
        <v>132</v>
      </c>
      <c r="E111" s="228" t="s">
        <v>21</v>
      </c>
      <c r="F111" s="229" t="s">
        <v>162</v>
      </c>
      <c r="G111" s="227"/>
      <c r="H111" s="230">
        <v>7.7199999999999998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132</v>
      </c>
      <c r="AU111" s="236" t="s">
        <v>84</v>
      </c>
      <c r="AV111" s="13" t="s">
        <v>84</v>
      </c>
      <c r="AW111" s="13" t="s">
        <v>36</v>
      </c>
      <c r="AX111" s="13" t="s">
        <v>74</v>
      </c>
      <c r="AY111" s="236" t="s">
        <v>118</v>
      </c>
    </row>
    <row r="112" s="13" customFormat="1">
      <c r="A112" s="13"/>
      <c r="B112" s="226"/>
      <c r="C112" s="227"/>
      <c r="D112" s="219" t="s">
        <v>132</v>
      </c>
      <c r="E112" s="228" t="s">
        <v>21</v>
      </c>
      <c r="F112" s="229" t="s">
        <v>163</v>
      </c>
      <c r="G112" s="227"/>
      <c r="H112" s="230">
        <v>9.6999999999999993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132</v>
      </c>
      <c r="AU112" s="236" t="s">
        <v>84</v>
      </c>
      <c r="AV112" s="13" t="s">
        <v>84</v>
      </c>
      <c r="AW112" s="13" t="s">
        <v>36</v>
      </c>
      <c r="AX112" s="13" t="s">
        <v>74</v>
      </c>
      <c r="AY112" s="236" t="s">
        <v>118</v>
      </c>
    </row>
    <row r="113" s="13" customFormat="1">
      <c r="A113" s="13"/>
      <c r="B113" s="226"/>
      <c r="C113" s="227"/>
      <c r="D113" s="219" t="s">
        <v>132</v>
      </c>
      <c r="E113" s="228" t="s">
        <v>21</v>
      </c>
      <c r="F113" s="229" t="s">
        <v>164</v>
      </c>
      <c r="G113" s="227"/>
      <c r="H113" s="230">
        <v>9.7599999999999998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132</v>
      </c>
      <c r="AU113" s="236" t="s">
        <v>84</v>
      </c>
      <c r="AV113" s="13" t="s">
        <v>84</v>
      </c>
      <c r="AW113" s="13" t="s">
        <v>36</v>
      </c>
      <c r="AX113" s="13" t="s">
        <v>74</v>
      </c>
      <c r="AY113" s="236" t="s">
        <v>118</v>
      </c>
    </row>
    <row r="114" s="13" customFormat="1">
      <c r="A114" s="13"/>
      <c r="B114" s="226"/>
      <c r="C114" s="227"/>
      <c r="D114" s="219" t="s">
        <v>132</v>
      </c>
      <c r="E114" s="228" t="s">
        <v>21</v>
      </c>
      <c r="F114" s="229" t="s">
        <v>165</v>
      </c>
      <c r="G114" s="227"/>
      <c r="H114" s="230">
        <v>20.800000000000001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132</v>
      </c>
      <c r="AU114" s="236" t="s">
        <v>84</v>
      </c>
      <c r="AV114" s="13" t="s">
        <v>84</v>
      </c>
      <c r="AW114" s="13" t="s">
        <v>36</v>
      </c>
      <c r="AX114" s="13" t="s">
        <v>74</v>
      </c>
      <c r="AY114" s="236" t="s">
        <v>118</v>
      </c>
    </row>
    <row r="115" s="13" customFormat="1">
      <c r="A115" s="13"/>
      <c r="B115" s="226"/>
      <c r="C115" s="227"/>
      <c r="D115" s="219" t="s">
        <v>132</v>
      </c>
      <c r="E115" s="228" t="s">
        <v>21</v>
      </c>
      <c r="F115" s="229" t="s">
        <v>166</v>
      </c>
      <c r="G115" s="227"/>
      <c r="H115" s="230">
        <v>9.7599999999999998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132</v>
      </c>
      <c r="AU115" s="236" t="s">
        <v>84</v>
      </c>
      <c r="AV115" s="13" t="s">
        <v>84</v>
      </c>
      <c r="AW115" s="13" t="s">
        <v>36</v>
      </c>
      <c r="AX115" s="13" t="s">
        <v>74</v>
      </c>
      <c r="AY115" s="236" t="s">
        <v>118</v>
      </c>
    </row>
    <row r="116" s="13" customFormat="1">
      <c r="A116" s="13"/>
      <c r="B116" s="226"/>
      <c r="C116" s="227"/>
      <c r="D116" s="219" t="s">
        <v>132</v>
      </c>
      <c r="E116" s="228" t="s">
        <v>21</v>
      </c>
      <c r="F116" s="229" t="s">
        <v>167</v>
      </c>
      <c r="G116" s="227"/>
      <c r="H116" s="230">
        <v>9.5999999999999996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132</v>
      </c>
      <c r="AU116" s="236" t="s">
        <v>84</v>
      </c>
      <c r="AV116" s="13" t="s">
        <v>84</v>
      </c>
      <c r="AW116" s="13" t="s">
        <v>36</v>
      </c>
      <c r="AX116" s="13" t="s">
        <v>74</v>
      </c>
      <c r="AY116" s="236" t="s">
        <v>118</v>
      </c>
    </row>
    <row r="117" s="13" customFormat="1">
      <c r="A117" s="13"/>
      <c r="B117" s="226"/>
      <c r="C117" s="227"/>
      <c r="D117" s="219" t="s">
        <v>132</v>
      </c>
      <c r="E117" s="228" t="s">
        <v>21</v>
      </c>
      <c r="F117" s="229" t="s">
        <v>168</v>
      </c>
      <c r="G117" s="227"/>
      <c r="H117" s="230">
        <v>5.7000000000000002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132</v>
      </c>
      <c r="AU117" s="236" t="s">
        <v>84</v>
      </c>
      <c r="AV117" s="13" t="s">
        <v>84</v>
      </c>
      <c r="AW117" s="13" t="s">
        <v>36</v>
      </c>
      <c r="AX117" s="13" t="s">
        <v>74</v>
      </c>
      <c r="AY117" s="236" t="s">
        <v>118</v>
      </c>
    </row>
    <row r="118" s="13" customFormat="1">
      <c r="A118" s="13"/>
      <c r="B118" s="226"/>
      <c r="C118" s="227"/>
      <c r="D118" s="219" t="s">
        <v>132</v>
      </c>
      <c r="E118" s="228" t="s">
        <v>21</v>
      </c>
      <c r="F118" s="229" t="s">
        <v>169</v>
      </c>
      <c r="G118" s="227"/>
      <c r="H118" s="230">
        <v>5.7000000000000002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132</v>
      </c>
      <c r="AU118" s="236" t="s">
        <v>84</v>
      </c>
      <c r="AV118" s="13" t="s">
        <v>84</v>
      </c>
      <c r="AW118" s="13" t="s">
        <v>36</v>
      </c>
      <c r="AX118" s="13" t="s">
        <v>74</v>
      </c>
      <c r="AY118" s="236" t="s">
        <v>118</v>
      </c>
    </row>
    <row r="119" s="13" customFormat="1">
      <c r="A119" s="13"/>
      <c r="B119" s="226"/>
      <c r="C119" s="227"/>
      <c r="D119" s="219" t="s">
        <v>132</v>
      </c>
      <c r="E119" s="228" t="s">
        <v>21</v>
      </c>
      <c r="F119" s="229" t="s">
        <v>170</v>
      </c>
      <c r="G119" s="227"/>
      <c r="H119" s="230">
        <v>112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132</v>
      </c>
      <c r="AU119" s="236" t="s">
        <v>84</v>
      </c>
      <c r="AV119" s="13" t="s">
        <v>84</v>
      </c>
      <c r="AW119" s="13" t="s">
        <v>36</v>
      </c>
      <c r="AX119" s="13" t="s">
        <v>74</v>
      </c>
      <c r="AY119" s="236" t="s">
        <v>118</v>
      </c>
    </row>
    <row r="120" s="13" customFormat="1">
      <c r="A120" s="13"/>
      <c r="B120" s="226"/>
      <c r="C120" s="227"/>
      <c r="D120" s="219" t="s">
        <v>132</v>
      </c>
      <c r="E120" s="228" t="s">
        <v>21</v>
      </c>
      <c r="F120" s="229" t="s">
        <v>171</v>
      </c>
      <c r="G120" s="227"/>
      <c r="H120" s="230">
        <v>41.600000000000001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132</v>
      </c>
      <c r="AU120" s="236" t="s">
        <v>84</v>
      </c>
      <c r="AV120" s="13" t="s">
        <v>84</v>
      </c>
      <c r="AW120" s="13" t="s">
        <v>36</v>
      </c>
      <c r="AX120" s="13" t="s">
        <v>74</v>
      </c>
      <c r="AY120" s="236" t="s">
        <v>118</v>
      </c>
    </row>
    <row r="121" s="13" customFormat="1">
      <c r="A121" s="13"/>
      <c r="B121" s="226"/>
      <c r="C121" s="227"/>
      <c r="D121" s="219" t="s">
        <v>132</v>
      </c>
      <c r="E121" s="228" t="s">
        <v>21</v>
      </c>
      <c r="F121" s="229" t="s">
        <v>172</v>
      </c>
      <c r="G121" s="227"/>
      <c r="H121" s="230">
        <v>15.199999999999999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132</v>
      </c>
      <c r="AU121" s="236" t="s">
        <v>84</v>
      </c>
      <c r="AV121" s="13" t="s">
        <v>84</v>
      </c>
      <c r="AW121" s="13" t="s">
        <v>36</v>
      </c>
      <c r="AX121" s="13" t="s">
        <v>74</v>
      </c>
      <c r="AY121" s="236" t="s">
        <v>118</v>
      </c>
    </row>
    <row r="122" s="13" customFormat="1">
      <c r="A122" s="13"/>
      <c r="B122" s="226"/>
      <c r="C122" s="227"/>
      <c r="D122" s="219" t="s">
        <v>132</v>
      </c>
      <c r="E122" s="228" t="s">
        <v>21</v>
      </c>
      <c r="F122" s="229" t="s">
        <v>173</v>
      </c>
      <c r="G122" s="227"/>
      <c r="H122" s="230">
        <v>15.199999999999999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132</v>
      </c>
      <c r="AU122" s="236" t="s">
        <v>84</v>
      </c>
      <c r="AV122" s="13" t="s">
        <v>84</v>
      </c>
      <c r="AW122" s="13" t="s">
        <v>36</v>
      </c>
      <c r="AX122" s="13" t="s">
        <v>74</v>
      </c>
      <c r="AY122" s="236" t="s">
        <v>118</v>
      </c>
    </row>
    <row r="123" s="13" customFormat="1">
      <c r="A123" s="13"/>
      <c r="B123" s="226"/>
      <c r="C123" s="227"/>
      <c r="D123" s="219" t="s">
        <v>132</v>
      </c>
      <c r="E123" s="228" t="s">
        <v>21</v>
      </c>
      <c r="F123" s="229" t="s">
        <v>174</v>
      </c>
      <c r="G123" s="227"/>
      <c r="H123" s="230">
        <v>31.199999999999999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132</v>
      </c>
      <c r="AU123" s="236" t="s">
        <v>84</v>
      </c>
      <c r="AV123" s="13" t="s">
        <v>84</v>
      </c>
      <c r="AW123" s="13" t="s">
        <v>36</v>
      </c>
      <c r="AX123" s="13" t="s">
        <v>74</v>
      </c>
      <c r="AY123" s="236" t="s">
        <v>118</v>
      </c>
    </row>
    <row r="124" s="13" customFormat="1">
      <c r="A124" s="13"/>
      <c r="B124" s="226"/>
      <c r="C124" s="227"/>
      <c r="D124" s="219" t="s">
        <v>132</v>
      </c>
      <c r="E124" s="228" t="s">
        <v>21</v>
      </c>
      <c r="F124" s="229" t="s">
        <v>175</v>
      </c>
      <c r="G124" s="227"/>
      <c r="H124" s="230">
        <v>6.7000000000000002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132</v>
      </c>
      <c r="AU124" s="236" t="s">
        <v>84</v>
      </c>
      <c r="AV124" s="13" t="s">
        <v>84</v>
      </c>
      <c r="AW124" s="13" t="s">
        <v>36</v>
      </c>
      <c r="AX124" s="13" t="s">
        <v>74</v>
      </c>
      <c r="AY124" s="236" t="s">
        <v>118</v>
      </c>
    </row>
    <row r="125" s="13" customFormat="1">
      <c r="A125" s="13"/>
      <c r="B125" s="226"/>
      <c r="C125" s="227"/>
      <c r="D125" s="219" t="s">
        <v>132</v>
      </c>
      <c r="E125" s="228" t="s">
        <v>21</v>
      </c>
      <c r="F125" s="229" t="s">
        <v>176</v>
      </c>
      <c r="G125" s="227"/>
      <c r="H125" s="230">
        <v>10.4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132</v>
      </c>
      <c r="AU125" s="236" t="s">
        <v>84</v>
      </c>
      <c r="AV125" s="13" t="s">
        <v>84</v>
      </c>
      <c r="AW125" s="13" t="s">
        <v>36</v>
      </c>
      <c r="AX125" s="13" t="s">
        <v>74</v>
      </c>
      <c r="AY125" s="236" t="s">
        <v>118</v>
      </c>
    </row>
    <row r="126" s="13" customFormat="1">
      <c r="A126" s="13"/>
      <c r="B126" s="226"/>
      <c r="C126" s="227"/>
      <c r="D126" s="219" t="s">
        <v>132</v>
      </c>
      <c r="E126" s="228" t="s">
        <v>21</v>
      </c>
      <c r="F126" s="229" t="s">
        <v>177</v>
      </c>
      <c r="G126" s="227"/>
      <c r="H126" s="230">
        <v>5.2999999999999998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132</v>
      </c>
      <c r="AU126" s="236" t="s">
        <v>84</v>
      </c>
      <c r="AV126" s="13" t="s">
        <v>84</v>
      </c>
      <c r="AW126" s="13" t="s">
        <v>36</v>
      </c>
      <c r="AX126" s="13" t="s">
        <v>74</v>
      </c>
      <c r="AY126" s="236" t="s">
        <v>118</v>
      </c>
    </row>
    <row r="127" s="13" customFormat="1">
      <c r="A127" s="13"/>
      <c r="B127" s="226"/>
      <c r="C127" s="227"/>
      <c r="D127" s="219" t="s">
        <v>132</v>
      </c>
      <c r="E127" s="228" t="s">
        <v>21</v>
      </c>
      <c r="F127" s="229" t="s">
        <v>178</v>
      </c>
      <c r="G127" s="227"/>
      <c r="H127" s="230">
        <v>6.7999999999999998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132</v>
      </c>
      <c r="AU127" s="236" t="s">
        <v>84</v>
      </c>
      <c r="AV127" s="13" t="s">
        <v>84</v>
      </c>
      <c r="AW127" s="13" t="s">
        <v>36</v>
      </c>
      <c r="AX127" s="13" t="s">
        <v>74</v>
      </c>
      <c r="AY127" s="236" t="s">
        <v>118</v>
      </c>
    </row>
    <row r="128" s="13" customFormat="1">
      <c r="A128" s="13"/>
      <c r="B128" s="226"/>
      <c r="C128" s="227"/>
      <c r="D128" s="219" t="s">
        <v>132</v>
      </c>
      <c r="E128" s="228" t="s">
        <v>21</v>
      </c>
      <c r="F128" s="229" t="s">
        <v>179</v>
      </c>
      <c r="G128" s="227"/>
      <c r="H128" s="230">
        <v>5.54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132</v>
      </c>
      <c r="AU128" s="236" t="s">
        <v>84</v>
      </c>
      <c r="AV128" s="13" t="s">
        <v>84</v>
      </c>
      <c r="AW128" s="13" t="s">
        <v>36</v>
      </c>
      <c r="AX128" s="13" t="s">
        <v>74</v>
      </c>
      <c r="AY128" s="236" t="s">
        <v>118</v>
      </c>
    </row>
    <row r="129" s="13" customFormat="1">
      <c r="A129" s="13"/>
      <c r="B129" s="226"/>
      <c r="C129" s="227"/>
      <c r="D129" s="219" t="s">
        <v>132</v>
      </c>
      <c r="E129" s="228" t="s">
        <v>21</v>
      </c>
      <c r="F129" s="229" t="s">
        <v>180</v>
      </c>
      <c r="G129" s="227"/>
      <c r="H129" s="230">
        <v>3.7000000000000002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132</v>
      </c>
      <c r="AU129" s="236" t="s">
        <v>84</v>
      </c>
      <c r="AV129" s="13" t="s">
        <v>84</v>
      </c>
      <c r="AW129" s="13" t="s">
        <v>36</v>
      </c>
      <c r="AX129" s="13" t="s">
        <v>74</v>
      </c>
      <c r="AY129" s="236" t="s">
        <v>118</v>
      </c>
    </row>
    <row r="130" s="13" customFormat="1">
      <c r="A130" s="13"/>
      <c r="B130" s="226"/>
      <c r="C130" s="227"/>
      <c r="D130" s="219" t="s">
        <v>132</v>
      </c>
      <c r="E130" s="228" t="s">
        <v>21</v>
      </c>
      <c r="F130" s="229" t="s">
        <v>181</v>
      </c>
      <c r="G130" s="227"/>
      <c r="H130" s="230">
        <v>13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132</v>
      </c>
      <c r="AU130" s="236" t="s">
        <v>84</v>
      </c>
      <c r="AV130" s="13" t="s">
        <v>84</v>
      </c>
      <c r="AW130" s="13" t="s">
        <v>36</v>
      </c>
      <c r="AX130" s="13" t="s">
        <v>74</v>
      </c>
      <c r="AY130" s="236" t="s">
        <v>118</v>
      </c>
    </row>
    <row r="131" s="13" customFormat="1">
      <c r="A131" s="13"/>
      <c r="B131" s="226"/>
      <c r="C131" s="227"/>
      <c r="D131" s="219" t="s">
        <v>132</v>
      </c>
      <c r="E131" s="228" t="s">
        <v>21</v>
      </c>
      <c r="F131" s="229" t="s">
        <v>182</v>
      </c>
      <c r="G131" s="227"/>
      <c r="H131" s="230">
        <v>6.2000000000000002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132</v>
      </c>
      <c r="AU131" s="236" t="s">
        <v>84</v>
      </c>
      <c r="AV131" s="13" t="s">
        <v>84</v>
      </c>
      <c r="AW131" s="13" t="s">
        <v>36</v>
      </c>
      <c r="AX131" s="13" t="s">
        <v>74</v>
      </c>
      <c r="AY131" s="236" t="s">
        <v>118</v>
      </c>
    </row>
    <row r="132" s="13" customFormat="1">
      <c r="A132" s="13"/>
      <c r="B132" s="226"/>
      <c r="C132" s="227"/>
      <c r="D132" s="219" t="s">
        <v>132</v>
      </c>
      <c r="E132" s="228" t="s">
        <v>21</v>
      </c>
      <c r="F132" s="229" t="s">
        <v>183</v>
      </c>
      <c r="G132" s="227"/>
      <c r="H132" s="230">
        <v>6.2000000000000002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132</v>
      </c>
      <c r="AU132" s="236" t="s">
        <v>84</v>
      </c>
      <c r="AV132" s="13" t="s">
        <v>84</v>
      </c>
      <c r="AW132" s="13" t="s">
        <v>36</v>
      </c>
      <c r="AX132" s="13" t="s">
        <v>74</v>
      </c>
      <c r="AY132" s="236" t="s">
        <v>118</v>
      </c>
    </row>
    <row r="133" s="13" customFormat="1">
      <c r="A133" s="13"/>
      <c r="B133" s="226"/>
      <c r="C133" s="227"/>
      <c r="D133" s="219" t="s">
        <v>132</v>
      </c>
      <c r="E133" s="228" t="s">
        <v>21</v>
      </c>
      <c r="F133" s="229" t="s">
        <v>184</v>
      </c>
      <c r="G133" s="227"/>
      <c r="H133" s="230">
        <v>14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132</v>
      </c>
      <c r="AU133" s="236" t="s">
        <v>84</v>
      </c>
      <c r="AV133" s="13" t="s">
        <v>84</v>
      </c>
      <c r="AW133" s="13" t="s">
        <v>36</v>
      </c>
      <c r="AX133" s="13" t="s">
        <v>74</v>
      </c>
      <c r="AY133" s="236" t="s">
        <v>118</v>
      </c>
    </row>
    <row r="134" s="13" customFormat="1">
      <c r="A134" s="13"/>
      <c r="B134" s="226"/>
      <c r="C134" s="227"/>
      <c r="D134" s="219" t="s">
        <v>132</v>
      </c>
      <c r="E134" s="228" t="s">
        <v>21</v>
      </c>
      <c r="F134" s="229" t="s">
        <v>185</v>
      </c>
      <c r="G134" s="227"/>
      <c r="H134" s="230">
        <v>7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132</v>
      </c>
      <c r="AU134" s="236" t="s">
        <v>84</v>
      </c>
      <c r="AV134" s="13" t="s">
        <v>84</v>
      </c>
      <c r="AW134" s="13" t="s">
        <v>36</v>
      </c>
      <c r="AX134" s="13" t="s">
        <v>74</v>
      </c>
      <c r="AY134" s="236" t="s">
        <v>118</v>
      </c>
    </row>
    <row r="135" s="13" customFormat="1">
      <c r="A135" s="13"/>
      <c r="B135" s="226"/>
      <c r="C135" s="227"/>
      <c r="D135" s="219" t="s">
        <v>132</v>
      </c>
      <c r="E135" s="228" t="s">
        <v>21</v>
      </c>
      <c r="F135" s="229" t="s">
        <v>186</v>
      </c>
      <c r="G135" s="227"/>
      <c r="H135" s="230">
        <v>7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132</v>
      </c>
      <c r="AU135" s="236" t="s">
        <v>84</v>
      </c>
      <c r="AV135" s="13" t="s">
        <v>84</v>
      </c>
      <c r="AW135" s="13" t="s">
        <v>36</v>
      </c>
      <c r="AX135" s="13" t="s">
        <v>74</v>
      </c>
      <c r="AY135" s="236" t="s">
        <v>118</v>
      </c>
    </row>
    <row r="136" s="13" customFormat="1">
      <c r="A136" s="13"/>
      <c r="B136" s="226"/>
      <c r="C136" s="227"/>
      <c r="D136" s="219" t="s">
        <v>132</v>
      </c>
      <c r="E136" s="228" t="s">
        <v>21</v>
      </c>
      <c r="F136" s="229" t="s">
        <v>187</v>
      </c>
      <c r="G136" s="227"/>
      <c r="H136" s="230">
        <v>5.0999999999999996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132</v>
      </c>
      <c r="AU136" s="236" t="s">
        <v>84</v>
      </c>
      <c r="AV136" s="13" t="s">
        <v>84</v>
      </c>
      <c r="AW136" s="13" t="s">
        <v>36</v>
      </c>
      <c r="AX136" s="13" t="s">
        <v>74</v>
      </c>
      <c r="AY136" s="236" t="s">
        <v>118</v>
      </c>
    </row>
    <row r="137" s="13" customFormat="1">
      <c r="A137" s="13"/>
      <c r="B137" s="226"/>
      <c r="C137" s="227"/>
      <c r="D137" s="219" t="s">
        <v>132</v>
      </c>
      <c r="E137" s="228" t="s">
        <v>21</v>
      </c>
      <c r="F137" s="229" t="s">
        <v>188</v>
      </c>
      <c r="G137" s="227"/>
      <c r="H137" s="230">
        <v>8.1999999999999993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132</v>
      </c>
      <c r="AU137" s="236" t="s">
        <v>84</v>
      </c>
      <c r="AV137" s="13" t="s">
        <v>84</v>
      </c>
      <c r="AW137" s="13" t="s">
        <v>36</v>
      </c>
      <c r="AX137" s="13" t="s">
        <v>74</v>
      </c>
      <c r="AY137" s="236" t="s">
        <v>118</v>
      </c>
    </row>
    <row r="138" s="13" customFormat="1">
      <c r="A138" s="13"/>
      <c r="B138" s="226"/>
      <c r="C138" s="227"/>
      <c r="D138" s="219" t="s">
        <v>132</v>
      </c>
      <c r="E138" s="228" t="s">
        <v>21</v>
      </c>
      <c r="F138" s="229" t="s">
        <v>189</v>
      </c>
      <c r="G138" s="227"/>
      <c r="H138" s="230">
        <v>5.2000000000000002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132</v>
      </c>
      <c r="AU138" s="236" t="s">
        <v>84</v>
      </c>
      <c r="AV138" s="13" t="s">
        <v>84</v>
      </c>
      <c r="AW138" s="13" t="s">
        <v>36</v>
      </c>
      <c r="AX138" s="13" t="s">
        <v>74</v>
      </c>
      <c r="AY138" s="236" t="s">
        <v>118</v>
      </c>
    </row>
    <row r="139" s="13" customFormat="1">
      <c r="A139" s="13"/>
      <c r="B139" s="226"/>
      <c r="C139" s="227"/>
      <c r="D139" s="219" t="s">
        <v>132</v>
      </c>
      <c r="E139" s="228" t="s">
        <v>21</v>
      </c>
      <c r="F139" s="229" t="s">
        <v>190</v>
      </c>
      <c r="G139" s="227"/>
      <c r="H139" s="230">
        <v>19.199999999999999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132</v>
      </c>
      <c r="AU139" s="236" t="s">
        <v>84</v>
      </c>
      <c r="AV139" s="13" t="s">
        <v>84</v>
      </c>
      <c r="AW139" s="13" t="s">
        <v>36</v>
      </c>
      <c r="AX139" s="13" t="s">
        <v>74</v>
      </c>
      <c r="AY139" s="236" t="s">
        <v>118</v>
      </c>
    </row>
    <row r="140" s="13" customFormat="1">
      <c r="A140" s="13"/>
      <c r="B140" s="226"/>
      <c r="C140" s="227"/>
      <c r="D140" s="219" t="s">
        <v>132</v>
      </c>
      <c r="E140" s="228" t="s">
        <v>21</v>
      </c>
      <c r="F140" s="229" t="s">
        <v>191</v>
      </c>
      <c r="G140" s="227"/>
      <c r="H140" s="230">
        <v>19.199999999999999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132</v>
      </c>
      <c r="AU140" s="236" t="s">
        <v>84</v>
      </c>
      <c r="AV140" s="13" t="s">
        <v>84</v>
      </c>
      <c r="AW140" s="13" t="s">
        <v>36</v>
      </c>
      <c r="AX140" s="13" t="s">
        <v>74</v>
      </c>
      <c r="AY140" s="236" t="s">
        <v>118</v>
      </c>
    </row>
    <row r="141" s="13" customFormat="1">
      <c r="A141" s="13"/>
      <c r="B141" s="226"/>
      <c r="C141" s="227"/>
      <c r="D141" s="219" t="s">
        <v>132</v>
      </c>
      <c r="E141" s="228" t="s">
        <v>21</v>
      </c>
      <c r="F141" s="229" t="s">
        <v>192</v>
      </c>
      <c r="G141" s="227"/>
      <c r="H141" s="230">
        <v>6.5999999999999996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132</v>
      </c>
      <c r="AU141" s="236" t="s">
        <v>84</v>
      </c>
      <c r="AV141" s="13" t="s">
        <v>84</v>
      </c>
      <c r="AW141" s="13" t="s">
        <v>36</v>
      </c>
      <c r="AX141" s="13" t="s">
        <v>74</v>
      </c>
      <c r="AY141" s="236" t="s">
        <v>118</v>
      </c>
    </row>
    <row r="142" s="13" customFormat="1">
      <c r="A142" s="13"/>
      <c r="B142" s="226"/>
      <c r="C142" s="227"/>
      <c r="D142" s="219" t="s">
        <v>132</v>
      </c>
      <c r="E142" s="228" t="s">
        <v>21</v>
      </c>
      <c r="F142" s="229" t="s">
        <v>193</v>
      </c>
      <c r="G142" s="227"/>
      <c r="H142" s="230">
        <v>6.5999999999999996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132</v>
      </c>
      <c r="AU142" s="236" t="s">
        <v>84</v>
      </c>
      <c r="AV142" s="13" t="s">
        <v>84</v>
      </c>
      <c r="AW142" s="13" t="s">
        <v>36</v>
      </c>
      <c r="AX142" s="13" t="s">
        <v>74</v>
      </c>
      <c r="AY142" s="236" t="s">
        <v>118</v>
      </c>
    </row>
    <row r="143" s="13" customFormat="1">
      <c r="A143" s="13"/>
      <c r="B143" s="226"/>
      <c r="C143" s="227"/>
      <c r="D143" s="219" t="s">
        <v>132</v>
      </c>
      <c r="E143" s="228" t="s">
        <v>21</v>
      </c>
      <c r="F143" s="229" t="s">
        <v>194</v>
      </c>
      <c r="G143" s="227"/>
      <c r="H143" s="230">
        <v>4.96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132</v>
      </c>
      <c r="AU143" s="236" t="s">
        <v>84</v>
      </c>
      <c r="AV143" s="13" t="s">
        <v>84</v>
      </c>
      <c r="AW143" s="13" t="s">
        <v>36</v>
      </c>
      <c r="AX143" s="13" t="s">
        <v>74</v>
      </c>
      <c r="AY143" s="236" t="s">
        <v>118</v>
      </c>
    </row>
    <row r="144" s="13" customFormat="1">
      <c r="A144" s="13"/>
      <c r="B144" s="226"/>
      <c r="C144" s="227"/>
      <c r="D144" s="219" t="s">
        <v>132</v>
      </c>
      <c r="E144" s="228" t="s">
        <v>21</v>
      </c>
      <c r="F144" s="229" t="s">
        <v>195</v>
      </c>
      <c r="G144" s="227"/>
      <c r="H144" s="230">
        <v>4.96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132</v>
      </c>
      <c r="AU144" s="236" t="s">
        <v>84</v>
      </c>
      <c r="AV144" s="13" t="s">
        <v>84</v>
      </c>
      <c r="AW144" s="13" t="s">
        <v>36</v>
      </c>
      <c r="AX144" s="13" t="s">
        <v>74</v>
      </c>
      <c r="AY144" s="236" t="s">
        <v>118</v>
      </c>
    </row>
    <row r="145" s="13" customFormat="1">
      <c r="A145" s="13"/>
      <c r="B145" s="226"/>
      <c r="C145" s="227"/>
      <c r="D145" s="219" t="s">
        <v>132</v>
      </c>
      <c r="E145" s="228" t="s">
        <v>21</v>
      </c>
      <c r="F145" s="229" t="s">
        <v>196</v>
      </c>
      <c r="G145" s="227"/>
      <c r="H145" s="230">
        <v>9.7599999999999998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132</v>
      </c>
      <c r="AU145" s="236" t="s">
        <v>84</v>
      </c>
      <c r="AV145" s="13" t="s">
        <v>84</v>
      </c>
      <c r="AW145" s="13" t="s">
        <v>36</v>
      </c>
      <c r="AX145" s="13" t="s">
        <v>74</v>
      </c>
      <c r="AY145" s="236" t="s">
        <v>118</v>
      </c>
    </row>
    <row r="146" s="13" customFormat="1">
      <c r="A146" s="13"/>
      <c r="B146" s="226"/>
      <c r="C146" s="227"/>
      <c r="D146" s="219" t="s">
        <v>132</v>
      </c>
      <c r="E146" s="228" t="s">
        <v>21</v>
      </c>
      <c r="F146" s="229" t="s">
        <v>197</v>
      </c>
      <c r="G146" s="227"/>
      <c r="H146" s="230">
        <v>9.7599999999999998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132</v>
      </c>
      <c r="AU146" s="236" t="s">
        <v>84</v>
      </c>
      <c r="AV146" s="13" t="s">
        <v>84</v>
      </c>
      <c r="AW146" s="13" t="s">
        <v>36</v>
      </c>
      <c r="AX146" s="13" t="s">
        <v>74</v>
      </c>
      <c r="AY146" s="236" t="s">
        <v>118</v>
      </c>
    </row>
    <row r="147" s="13" customFormat="1">
      <c r="A147" s="13"/>
      <c r="B147" s="226"/>
      <c r="C147" s="227"/>
      <c r="D147" s="219" t="s">
        <v>132</v>
      </c>
      <c r="E147" s="228" t="s">
        <v>21</v>
      </c>
      <c r="F147" s="229" t="s">
        <v>198</v>
      </c>
      <c r="G147" s="227"/>
      <c r="H147" s="230">
        <v>8.1999999999999993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132</v>
      </c>
      <c r="AU147" s="236" t="s">
        <v>84</v>
      </c>
      <c r="AV147" s="13" t="s">
        <v>84</v>
      </c>
      <c r="AW147" s="13" t="s">
        <v>36</v>
      </c>
      <c r="AX147" s="13" t="s">
        <v>74</v>
      </c>
      <c r="AY147" s="236" t="s">
        <v>118</v>
      </c>
    </row>
    <row r="148" s="14" customFormat="1">
      <c r="A148" s="14"/>
      <c r="B148" s="237"/>
      <c r="C148" s="238"/>
      <c r="D148" s="219" t="s">
        <v>132</v>
      </c>
      <c r="E148" s="239" t="s">
        <v>21</v>
      </c>
      <c r="F148" s="240" t="s">
        <v>148</v>
      </c>
      <c r="G148" s="238"/>
      <c r="H148" s="241">
        <v>597.24000000000012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132</v>
      </c>
      <c r="AU148" s="247" t="s">
        <v>84</v>
      </c>
      <c r="AV148" s="14" t="s">
        <v>126</v>
      </c>
      <c r="AW148" s="14" t="s">
        <v>36</v>
      </c>
      <c r="AX148" s="14" t="s">
        <v>79</v>
      </c>
      <c r="AY148" s="247" t="s">
        <v>118</v>
      </c>
    </row>
    <row r="149" s="2" customFormat="1" ht="16.5" customHeight="1">
      <c r="A149" s="41"/>
      <c r="B149" s="42"/>
      <c r="C149" s="206" t="s">
        <v>119</v>
      </c>
      <c r="D149" s="206" t="s">
        <v>121</v>
      </c>
      <c r="E149" s="207" t="s">
        <v>199</v>
      </c>
      <c r="F149" s="208" t="s">
        <v>200</v>
      </c>
      <c r="G149" s="209" t="s">
        <v>136</v>
      </c>
      <c r="H149" s="210">
        <v>16</v>
      </c>
      <c r="I149" s="211"/>
      <c r="J149" s="212">
        <f>ROUND(I149*H149,2)</f>
        <v>0</v>
      </c>
      <c r="K149" s="208" t="s">
        <v>125</v>
      </c>
      <c r="L149" s="47"/>
      <c r="M149" s="213" t="s">
        <v>21</v>
      </c>
      <c r="N149" s="214" t="s">
        <v>45</v>
      </c>
      <c r="O149" s="87"/>
      <c r="P149" s="215">
        <f>O149*H149</f>
        <v>0</v>
      </c>
      <c r="Q149" s="215">
        <v>0.017639999999999999</v>
      </c>
      <c r="R149" s="215">
        <f>Q149*H149</f>
        <v>0.28223999999999999</v>
      </c>
      <c r="S149" s="215">
        <v>0.02</v>
      </c>
      <c r="T149" s="216">
        <f>S149*H149</f>
        <v>0.32000000000000001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7" t="s">
        <v>126</v>
      </c>
      <c r="AT149" s="217" t="s">
        <v>121</v>
      </c>
      <c r="AU149" s="217" t="s">
        <v>84</v>
      </c>
      <c r="AY149" s="19" t="s">
        <v>118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126</v>
      </c>
      <c r="BM149" s="217" t="s">
        <v>201</v>
      </c>
    </row>
    <row r="150" s="2" customFormat="1">
      <c r="A150" s="41"/>
      <c r="B150" s="42"/>
      <c r="C150" s="43"/>
      <c r="D150" s="219" t="s">
        <v>128</v>
      </c>
      <c r="E150" s="43"/>
      <c r="F150" s="220" t="s">
        <v>202</v>
      </c>
      <c r="G150" s="43"/>
      <c r="H150" s="43"/>
      <c r="I150" s="221"/>
      <c r="J150" s="43"/>
      <c r="K150" s="43"/>
      <c r="L150" s="47"/>
      <c r="M150" s="222"/>
      <c r="N150" s="223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128</v>
      </c>
      <c r="AU150" s="19" t="s">
        <v>84</v>
      </c>
    </row>
    <row r="151" s="2" customFormat="1">
      <c r="A151" s="41"/>
      <c r="B151" s="42"/>
      <c r="C151" s="43"/>
      <c r="D151" s="224" t="s">
        <v>130</v>
      </c>
      <c r="E151" s="43"/>
      <c r="F151" s="225" t="s">
        <v>203</v>
      </c>
      <c r="G151" s="43"/>
      <c r="H151" s="43"/>
      <c r="I151" s="221"/>
      <c r="J151" s="43"/>
      <c r="K151" s="43"/>
      <c r="L151" s="47"/>
      <c r="M151" s="222"/>
      <c r="N151" s="22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130</v>
      </c>
      <c r="AU151" s="19" t="s">
        <v>84</v>
      </c>
    </row>
    <row r="152" s="15" customFormat="1">
      <c r="A152" s="15"/>
      <c r="B152" s="248"/>
      <c r="C152" s="249"/>
      <c r="D152" s="219" t="s">
        <v>132</v>
      </c>
      <c r="E152" s="250" t="s">
        <v>21</v>
      </c>
      <c r="F152" s="251" t="s">
        <v>204</v>
      </c>
      <c r="G152" s="249"/>
      <c r="H152" s="250" t="s">
        <v>21</v>
      </c>
      <c r="I152" s="252"/>
      <c r="J152" s="249"/>
      <c r="K152" s="249"/>
      <c r="L152" s="253"/>
      <c r="M152" s="254"/>
      <c r="N152" s="255"/>
      <c r="O152" s="255"/>
      <c r="P152" s="255"/>
      <c r="Q152" s="255"/>
      <c r="R152" s="255"/>
      <c r="S152" s="255"/>
      <c r="T152" s="25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7" t="s">
        <v>132</v>
      </c>
      <c r="AU152" s="257" t="s">
        <v>84</v>
      </c>
      <c r="AV152" s="15" t="s">
        <v>79</v>
      </c>
      <c r="AW152" s="15" t="s">
        <v>36</v>
      </c>
      <c r="AX152" s="15" t="s">
        <v>74</v>
      </c>
      <c r="AY152" s="257" t="s">
        <v>118</v>
      </c>
    </row>
    <row r="153" s="13" customFormat="1">
      <c r="A153" s="13"/>
      <c r="B153" s="226"/>
      <c r="C153" s="227"/>
      <c r="D153" s="219" t="s">
        <v>132</v>
      </c>
      <c r="E153" s="228" t="s">
        <v>21</v>
      </c>
      <c r="F153" s="229" t="s">
        <v>205</v>
      </c>
      <c r="G153" s="227"/>
      <c r="H153" s="230">
        <v>16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132</v>
      </c>
      <c r="AU153" s="236" t="s">
        <v>84</v>
      </c>
      <c r="AV153" s="13" t="s">
        <v>84</v>
      </c>
      <c r="AW153" s="13" t="s">
        <v>36</v>
      </c>
      <c r="AX153" s="13" t="s">
        <v>79</v>
      </c>
      <c r="AY153" s="236" t="s">
        <v>118</v>
      </c>
    </row>
    <row r="154" s="2" customFormat="1" ht="24.15" customHeight="1">
      <c r="A154" s="41"/>
      <c r="B154" s="42"/>
      <c r="C154" s="206" t="s">
        <v>206</v>
      </c>
      <c r="D154" s="206" t="s">
        <v>121</v>
      </c>
      <c r="E154" s="207" t="s">
        <v>207</v>
      </c>
      <c r="F154" s="208" t="s">
        <v>208</v>
      </c>
      <c r="G154" s="209" t="s">
        <v>136</v>
      </c>
      <c r="H154" s="210">
        <v>38.700000000000003</v>
      </c>
      <c r="I154" s="211"/>
      <c r="J154" s="212">
        <f>ROUND(I154*H154,2)</f>
        <v>0</v>
      </c>
      <c r="K154" s="208" t="s">
        <v>125</v>
      </c>
      <c r="L154" s="47"/>
      <c r="M154" s="213" t="s">
        <v>21</v>
      </c>
      <c r="N154" s="214" t="s">
        <v>45</v>
      </c>
      <c r="O154" s="87"/>
      <c r="P154" s="215">
        <f>O154*H154</f>
        <v>0</v>
      </c>
      <c r="Q154" s="215">
        <v>0.020930000000000001</v>
      </c>
      <c r="R154" s="215">
        <f>Q154*H154</f>
        <v>0.80999100000000013</v>
      </c>
      <c r="S154" s="215">
        <v>0.02</v>
      </c>
      <c r="T154" s="216">
        <f>S154*H154</f>
        <v>0.77400000000000002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7" t="s">
        <v>126</v>
      </c>
      <c r="AT154" s="217" t="s">
        <v>121</v>
      </c>
      <c r="AU154" s="217" t="s">
        <v>84</v>
      </c>
      <c r="AY154" s="19" t="s">
        <v>118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126</v>
      </c>
      <c r="BM154" s="217" t="s">
        <v>209</v>
      </c>
    </row>
    <row r="155" s="2" customFormat="1">
      <c r="A155" s="41"/>
      <c r="B155" s="42"/>
      <c r="C155" s="43"/>
      <c r="D155" s="219" t="s">
        <v>128</v>
      </c>
      <c r="E155" s="43"/>
      <c r="F155" s="220" t="s">
        <v>210</v>
      </c>
      <c r="G155" s="43"/>
      <c r="H155" s="43"/>
      <c r="I155" s="221"/>
      <c r="J155" s="43"/>
      <c r="K155" s="43"/>
      <c r="L155" s="47"/>
      <c r="M155" s="222"/>
      <c r="N155" s="22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19" t="s">
        <v>128</v>
      </c>
      <c r="AU155" s="19" t="s">
        <v>84</v>
      </c>
    </row>
    <row r="156" s="2" customFormat="1">
      <c r="A156" s="41"/>
      <c r="B156" s="42"/>
      <c r="C156" s="43"/>
      <c r="D156" s="224" t="s">
        <v>130</v>
      </c>
      <c r="E156" s="43"/>
      <c r="F156" s="225" t="s">
        <v>211</v>
      </c>
      <c r="G156" s="43"/>
      <c r="H156" s="43"/>
      <c r="I156" s="221"/>
      <c r="J156" s="43"/>
      <c r="K156" s="43"/>
      <c r="L156" s="47"/>
      <c r="M156" s="222"/>
      <c r="N156" s="22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130</v>
      </c>
      <c r="AU156" s="19" t="s">
        <v>84</v>
      </c>
    </row>
    <row r="157" s="15" customFormat="1">
      <c r="A157" s="15"/>
      <c r="B157" s="248"/>
      <c r="C157" s="249"/>
      <c r="D157" s="219" t="s">
        <v>132</v>
      </c>
      <c r="E157" s="250" t="s">
        <v>21</v>
      </c>
      <c r="F157" s="251" t="s">
        <v>212</v>
      </c>
      <c r="G157" s="249"/>
      <c r="H157" s="250" t="s">
        <v>21</v>
      </c>
      <c r="I157" s="252"/>
      <c r="J157" s="249"/>
      <c r="K157" s="249"/>
      <c r="L157" s="253"/>
      <c r="M157" s="254"/>
      <c r="N157" s="255"/>
      <c r="O157" s="255"/>
      <c r="P157" s="255"/>
      <c r="Q157" s="255"/>
      <c r="R157" s="255"/>
      <c r="S157" s="255"/>
      <c r="T157" s="25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7" t="s">
        <v>132</v>
      </c>
      <c r="AU157" s="257" t="s">
        <v>84</v>
      </c>
      <c r="AV157" s="15" t="s">
        <v>79</v>
      </c>
      <c r="AW157" s="15" t="s">
        <v>36</v>
      </c>
      <c r="AX157" s="15" t="s">
        <v>74</v>
      </c>
      <c r="AY157" s="257" t="s">
        <v>118</v>
      </c>
    </row>
    <row r="158" s="13" customFormat="1">
      <c r="A158" s="13"/>
      <c r="B158" s="226"/>
      <c r="C158" s="227"/>
      <c r="D158" s="219" t="s">
        <v>132</v>
      </c>
      <c r="E158" s="228" t="s">
        <v>21</v>
      </c>
      <c r="F158" s="229" t="s">
        <v>213</v>
      </c>
      <c r="G158" s="227"/>
      <c r="H158" s="230">
        <v>38.700000000000003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132</v>
      </c>
      <c r="AU158" s="236" t="s">
        <v>84</v>
      </c>
      <c r="AV158" s="13" t="s">
        <v>84</v>
      </c>
      <c r="AW158" s="13" t="s">
        <v>36</v>
      </c>
      <c r="AX158" s="13" t="s">
        <v>79</v>
      </c>
      <c r="AY158" s="236" t="s">
        <v>118</v>
      </c>
    </row>
    <row r="159" s="2" customFormat="1" ht="24.15" customHeight="1">
      <c r="A159" s="41"/>
      <c r="B159" s="42"/>
      <c r="C159" s="206" t="s">
        <v>214</v>
      </c>
      <c r="D159" s="206" t="s">
        <v>121</v>
      </c>
      <c r="E159" s="207" t="s">
        <v>215</v>
      </c>
      <c r="F159" s="208" t="s">
        <v>216</v>
      </c>
      <c r="G159" s="209" t="s">
        <v>136</v>
      </c>
      <c r="H159" s="210">
        <v>9.7200000000000006</v>
      </c>
      <c r="I159" s="211"/>
      <c r="J159" s="212">
        <f>ROUND(I159*H159,2)</f>
        <v>0</v>
      </c>
      <c r="K159" s="208" t="s">
        <v>125</v>
      </c>
      <c r="L159" s="47"/>
      <c r="M159" s="213" t="s">
        <v>21</v>
      </c>
      <c r="N159" s="214" t="s">
        <v>45</v>
      </c>
      <c r="O159" s="87"/>
      <c r="P159" s="215">
        <f>O159*H159</f>
        <v>0</v>
      </c>
      <c r="Q159" s="215">
        <v>0.00022000000000000001</v>
      </c>
      <c r="R159" s="215">
        <f>Q159*H159</f>
        <v>0.0021384000000000004</v>
      </c>
      <c r="S159" s="215">
        <v>0.002</v>
      </c>
      <c r="T159" s="216">
        <f>S159*H159</f>
        <v>0.019440000000000002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7" t="s">
        <v>126</v>
      </c>
      <c r="AT159" s="217" t="s">
        <v>121</v>
      </c>
      <c r="AU159" s="217" t="s">
        <v>84</v>
      </c>
      <c r="AY159" s="19" t="s">
        <v>118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79</v>
      </c>
      <c r="BK159" s="218">
        <f>ROUND(I159*H159,2)</f>
        <v>0</v>
      </c>
      <c r="BL159" s="19" t="s">
        <v>126</v>
      </c>
      <c r="BM159" s="217" t="s">
        <v>217</v>
      </c>
    </row>
    <row r="160" s="2" customFormat="1">
      <c r="A160" s="41"/>
      <c r="B160" s="42"/>
      <c r="C160" s="43"/>
      <c r="D160" s="219" t="s">
        <v>128</v>
      </c>
      <c r="E160" s="43"/>
      <c r="F160" s="220" t="s">
        <v>218</v>
      </c>
      <c r="G160" s="43"/>
      <c r="H160" s="43"/>
      <c r="I160" s="221"/>
      <c r="J160" s="43"/>
      <c r="K160" s="43"/>
      <c r="L160" s="47"/>
      <c r="M160" s="222"/>
      <c r="N160" s="22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128</v>
      </c>
      <c r="AU160" s="19" t="s">
        <v>84</v>
      </c>
    </row>
    <row r="161" s="2" customFormat="1">
      <c r="A161" s="41"/>
      <c r="B161" s="42"/>
      <c r="C161" s="43"/>
      <c r="D161" s="224" t="s">
        <v>130</v>
      </c>
      <c r="E161" s="43"/>
      <c r="F161" s="225" t="s">
        <v>219</v>
      </c>
      <c r="G161" s="43"/>
      <c r="H161" s="43"/>
      <c r="I161" s="221"/>
      <c r="J161" s="43"/>
      <c r="K161" s="43"/>
      <c r="L161" s="47"/>
      <c r="M161" s="222"/>
      <c r="N161" s="223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130</v>
      </c>
      <c r="AU161" s="19" t="s">
        <v>84</v>
      </c>
    </row>
    <row r="162" s="15" customFormat="1">
      <c r="A162" s="15"/>
      <c r="B162" s="248"/>
      <c r="C162" s="249"/>
      <c r="D162" s="219" t="s">
        <v>132</v>
      </c>
      <c r="E162" s="250" t="s">
        <v>21</v>
      </c>
      <c r="F162" s="251" t="s">
        <v>220</v>
      </c>
      <c r="G162" s="249"/>
      <c r="H162" s="250" t="s">
        <v>21</v>
      </c>
      <c r="I162" s="252"/>
      <c r="J162" s="249"/>
      <c r="K162" s="249"/>
      <c r="L162" s="253"/>
      <c r="M162" s="254"/>
      <c r="N162" s="255"/>
      <c r="O162" s="255"/>
      <c r="P162" s="255"/>
      <c r="Q162" s="255"/>
      <c r="R162" s="255"/>
      <c r="S162" s="255"/>
      <c r="T162" s="25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7" t="s">
        <v>132</v>
      </c>
      <c r="AU162" s="257" t="s">
        <v>84</v>
      </c>
      <c r="AV162" s="15" t="s">
        <v>79</v>
      </c>
      <c r="AW162" s="15" t="s">
        <v>36</v>
      </c>
      <c r="AX162" s="15" t="s">
        <v>74</v>
      </c>
      <c r="AY162" s="257" t="s">
        <v>118</v>
      </c>
    </row>
    <row r="163" s="13" customFormat="1">
      <c r="A163" s="13"/>
      <c r="B163" s="226"/>
      <c r="C163" s="227"/>
      <c r="D163" s="219" t="s">
        <v>132</v>
      </c>
      <c r="E163" s="228" t="s">
        <v>21</v>
      </c>
      <c r="F163" s="229" t="s">
        <v>221</v>
      </c>
      <c r="G163" s="227"/>
      <c r="H163" s="230">
        <v>9.7200000000000006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132</v>
      </c>
      <c r="AU163" s="236" t="s">
        <v>84</v>
      </c>
      <c r="AV163" s="13" t="s">
        <v>84</v>
      </c>
      <c r="AW163" s="13" t="s">
        <v>36</v>
      </c>
      <c r="AX163" s="13" t="s">
        <v>79</v>
      </c>
      <c r="AY163" s="236" t="s">
        <v>118</v>
      </c>
    </row>
    <row r="164" s="2" customFormat="1" ht="55.5" customHeight="1">
      <c r="A164" s="41"/>
      <c r="B164" s="42"/>
      <c r="C164" s="206" t="s">
        <v>222</v>
      </c>
      <c r="D164" s="206" t="s">
        <v>121</v>
      </c>
      <c r="E164" s="207" t="s">
        <v>223</v>
      </c>
      <c r="F164" s="208" t="s">
        <v>224</v>
      </c>
      <c r="G164" s="209" t="s">
        <v>225</v>
      </c>
      <c r="H164" s="210">
        <v>1</v>
      </c>
      <c r="I164" s="211"/>
      <c r="J164" s="212">
        <f>ROUND(I164*H164,2)</f>
        <v>0</v>
      </c>
      <c r="K164" s="208" t="s">
        <v>21</v>
      </c>
      <c r="L164" s="47"/>
      <c r="M164" s="213" t="s">
        <v>21</v>
      </c>
      <c r="N164" s="214" t="s">
        <v>45</v>
      </c>
      <c r="O164" s="87"/>
      <c r="P164" s="215">
        <f>O164*H164</f>
        <v>0</v>
      </c>
      <c r="Q164" s="215">
        <v>0.040000000000000001</v>
      </c>
      <c r="R164" s="215">
        <f>Q164*H164</f>
        <v>0.040000000000000001</v>
      </c>
      <c r="S164" s="215">
        <v>0.35999999999999999</v>
      </c>
      <c r="T164" s="216">
        <f>S164*H164</f>
        <v>0.35999999999999999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7" t="s">
        <v>126</v>
      </c>
      <c r="AT164" s="217" t="s">
        <v>121</v>
      </c>
      <c r="AU164" s="217" t="s">
        <v>84</v>
      </c>
      <c r="AY164" s="19" t="s">
        <v>118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126</v>
      </c>
      <c r="BM164" s="217" t="s">
        <v>226</v>
      </c>
    </row>
    <row r="165" s="2" customFormat="1">
      <c r="A165" s="41"/>
      <c r="B165" s="42"/>
      <c r="C165" s="43"/>
      <c r="D165" s="219" t="s">
        <v>128</v>
      </c>
      <c r="E165" s="43"/>
      <c r="F165" s="220" t="s">
        <v>227</v>
      </c>
      <c r="G165" s="43"/>
      <c r="H165" s="43"/>
      <c r="I165" s="221"/>
      <c r="J165" s="43"/>
      <c r="K165" s="43"/>
      <c r="L165" s="47"/>
      <c r="M165" s="222"/>
      <c r="N165" s="22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128</v>
      </c>
      <c r="AU165" s="19" t="s">
        <v>84</v>
      </c>
    </row>
    <row r="166" s="2" customFormat="1" ht="24.15" customHeight="1">
      <c r="A166" s="41"/>
      <c r="B166" s="42"/>
      <c r="C166" s="206" t="s">
        <v>228</v>
      </c>
      <c r="D166" s="206" t="s">
        <v>121</v>
      </c>
      <c r="E166" s="207" t="s">
        <v>229</v>
      </c>
      <c r="F166" s="208" t="s">
        <v>230</v>
      </c>
      <c r="G166" s="209" t="s">
        <v>144</v>
      </c>
      <c r="H166" s="210">
        <v>1190</v>
      </c>
      <c r="I166" s="211"/>
      <c r="J166" s="212">
        <f>ROUND(I166*H166,2)</f>
        <v>0</v>
      </c>
      <c r="K166" s="208" t="s">
        <v>125</v>
      </c>
      <c r="L166" s="47"/>
      <c r="M166" s="213" t="s">
        <v>21</v>
      </c>
      <c r="N166" s="214" t="s">
        <v>45</v>
      </c>
      <c r="O166" s="87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7" t="s">
        <v>126</v>
      </c>
      <c r="AT166" s="217" t="s">
        <v>121</v>
      </c>
      <c r="AU166" s="217" t="s">
        <v>84</v>
      </c>
      <c r="AY166" s="19" t="s">
        <v>118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126</v>
      </c>
      <c r="BM166" s="217" t="s">
        <v>231</v>
      </c>
    </row>
    <row r="167" s="2" customFormat="1">
      <c r="A167" s="41"/>
      <c r="B167" s="42"/>
      <c r="C167" s="43"/>
      <c r="D167" s="219" t="s">
        <v>128</v>
      </c>
      <c r="E167" s="43"/>
      <c r="F167" s="220" t="s">
        <v>232</v>
      </c>
      <c r="G167" s="43"/>
      <c r="H167" s="43"/>
      <c r="I167" s="221"/>
      <c r="J167" s="43"/>
      <c r="K167" s="43"/>
      <c r="L167" s="47"/>
      <c r="M167" s="222"/>
      <c r="N167" s="22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128</v>
      </c>
      <c r="AU167" s="19" t="s">
        <v>84</v>
      </c>
    </row>
    <row r="168" s="2" customFormat="1">
      <c r="A168" s="41"/>
      <c r="B168" s="42"/>
      <c r="C168" s="43"/>
      <c r="D168" s="224" t="s">
        <v>130</v>
      </c>
      <c r="E168" s="43"/>
      <c r="F168" s="225" t="s">
        <v>233</v>
      </c>
      <c r="G168" s="43"/>
      <c r="H168" s="43"/>
      <c r="I168" s="221"/>
      <c r="J168" s="43"/>
      <c r="K168" s="43"/>
      <c r="L168" s="47"/>
      <c r="M168" s="222"/>
      <c r="N168" s="22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130</v>
      </c>
      <c r="AU168" s="19" t="s">
        <v>84</v>
      </c>
    </row>
    <row r="169" s="13" customFormat="1">
      <c r="A169" s="13"/>
      <c r="B169" s="226"/>
      <c r="C169" s="227"/>
      <c r="D169" s="219" t="s">
        <v>132</v>
      </c>
      <c r="E169" s="228" t="s">
        <v>21</v>
      </c>
      <c r="F169" s="229" t="s">
        <v>159</v>
      </c>
      <c r="G169" s="227"/>
      <c r="H169" s="230">
        <v>48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132</v>
      </c>
      <c r="AU169" s="236" t="s">
        <v>84</v>
      </c>
      <c r="AV169" s="13" t="s">
        <v>84</v>
      </c>
      <c r="AW169" s="13" t="s">
        <v>36</v>
      </c>
      <c r="AX169" s="13" t="s">
        <v>74</v>
      </c>
      <c r="AY169" s="236" t="s">
        <v>118</v>
      </c>
    </row>
    <row r="170" s="13" customFormat="1">
      <c r="A170" s="13"/>
      <c r="B170" s="226"/>
      <c r="C170" s="227"/>
      <c r="D170" s="219" t="s">
        <v>132</v>
      </c>
      <c r="E170" s="228" t="s">
        <v>21</v>
      </c>
      <c r="F170" s="229" t="s">
        <v>160</v>
      </c>
      <c r="G170" s="227"/>
      <c r="H170" s="230">
        <v>48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132</v>
      </c>
      <c r="AU170" s="236" t="s">
        <v>84</v>
      </c>
      <c r="AV170" s="13" t="s">
        <v>84</v>
      </c>
      <c r="AW170" s="13" t="s">
        <v>36</v>
      </c>
      <c r="AX170" s="13" t="s">
        <v>74</v>
      </c>
      <c r="AY170" s="236" t="s">
        <v>118</v>
      </c>
    </row>
    <row r="171" s="13" customFormat="1">
      <c r="A171" s="13"/>
      <c r="B171" s="226"/>
      <c r="C171" s="227"/>
      <c r="D171" s="219" t="s">
        <v>132</v>
      </c>
      <c r="E171" s="228" t="s">
        <v>21</v>
      </c>
      <c r="F171" s="229" t="s">
        <v>234</v>
      </c>
      <c r="G171" s="227"/>
      <c r="H171" s="230">
        <v>6.5999999999999996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132</v>
      </c>
      <c r="AU171" s="236" t="s">
        <v>84</v>
      </c>
      <c r="AV171" s="13" t="s">
        <v>84</v>
      </c>
      <c r="AW171" s="13" t="s">
        <v>36</v>
      </c>
      <c r="AX171" s="13" t="s">
        <v>74</v>
      </c>
      <c r="AY171" s="236" t="s">
        <v>118</v>
      </c>
    </row>
    <row r="172" s="13" customFormat="1">
      <c r="A172" s="13"/>
      <c r="B172" s="226"/>
      <c r="C172" s="227"/>
      <c r="D172" s="219" t="s">
        <v>132</v>
      </c>
      <c r="E172" s="228" t="s">
        <v>21</v>
      </c>
      <c r="F172" s="229" t="s">
        <v>235</v>
      </c>
      <c r="G172" s="227"/>
      <c r="H172" s="230">
        <v>6.5999999999999996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132</v>
      </c>
      <c r="AU172" s="236" t="s">
        <v>84</v>
      </c>
      <c r="AV172" s="13" t="s">
        <v>84</v>
      </c>
      <c r="AW172" s="13" t="s">
        <v>36</v>
      </c>
      <c r="AX172" s="13" t="s">
        <v>74</v>
      </c>
      <c r="AY172" s="236" t="s">
        <v>118</v>
      </c>
    </row>
    <row r="173" s="13" customFormat="1">
      <c r="A173" s="13"/>
      <c r="B173" s="226"/>
      <c r="C173" s="227"/>
      <c r="D173" s="219" t="s">
        <v>132</v>
      </c>
      <c r="E173" s="228" t="s">
        <v>21</v>
      </c>
      <c r="F173" s="229" t="s">
        <v>163</v>
      </c>
      <c r="G173" s="227"/>
      <c r="H173" s="230">
        <v>9.6999999999999993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132</v>
      </c>
      <c r="AU173" s="236" t="s">
        <v>84</v>
      </c>
      <c r="AV173" s="13" t="s">
        <v>84</v>
      </c>
      <c r="AW173" s="13" t="s">
        <v>36</v>
      </c>
      <c r="AX173" s="13" t="s">
        <v>74</v>
      </c>
      <c r="AY173" s="236" t="s">
        <v>118</v>
      </c>
    </row>
    <row r="174" s="13" customFormat="1">
      <c r="A174" s="13"/>
      <c r="B174" s="226"/>
      <c r="C174" s="227"/>
      <c r="D174" s="219" t="s">
        <v>132</v>
      </c>
      <c r="E174" s="228" t="s">
        <v>21</v>
      </c>
      <c r="F174" s="229" t="s">
        <v>164</v>
      </c>
      <c r="G174" s="227"/>
      <c r="H174" s="230">
        <v>9.7599999999999998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132</v>
      </c>
      <c r="AU174" s="236" t="s">
        <v>84</v>
      </c>
      <c r="AV174" s="13" t="s">
        <v>84</v>
      </c>
      <c r="AW174" s="13" t="s">
        <v>36</v>
      </c>
      <c r="AX174" s="13" t="s">
        <v>74</v>
      </c>
      <c r="AY174" s="236" t="s">
        <v>118</v>
      </c>
    </row>
    <row r="175" s="13" customFormat="1">
      <c r="A175" s="13"/>
      <c r="B175" s="226"/>
      <c r="C175" s="227"/>
      <c r="D175" s="219" t="s">
        <v>132</v>
      </c>
      <c r="E175" s="228" t="s">
        <v>21</v>
      </c>
      <c r="F175" s="229" t="s">
        <v>165</v>
      </c>
      <c r="G175" s="227"/>
      <c r="H175" s="230">
        <v>20.800000000000001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132</v>
      </c>
      <c r="AU175" s="236" t="s">
        <v>84</v>
      </c>
      <c r="AV175" s="13" t="s">
        <v>84</v>
      </c>
      <c r="AW175" s="13" t="s">
        <v>36</v>
      </c>
      <c r="AX175" s="13" t="s">
        <v>74</v>
      </c>
      <c r="AY175" s="236" t="s">
        <v>118</v>
      </c>
    </row>
    <row r="176" s="13" customFormat="1">
      <c r="A176" s="13"/>
      <c r="B176" s="226"/>
      <c r="C176" s="227"/>
      <c r="D176" s="219" t="s">
        <v>132</v>
      </c>
      <c r="E176" s="228" t="s">
        <v>21</v>
      </c>
      <c r="F176" s="229" t="s">
        <v>166</v>
      </c>
      <c r="G176" s="227"/>
      <c r="H176" s="230">
        <v>9.7599999999999998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132</v>
      </c>
      <c r="AU176" s="236" t="s">
        <v>84</v>
      </c>
      <c r="AV176" s="13" t="s">
        <v>84</v>
      </c>
      <c r="AW176" s="13" t="s">
        <v>36</v>
      </c>
      <c r="AX176" s="13" t="s">
        <v>74</v>
      </c>
      <c r="AY176" s="236" t="s">
        <v>118</v>
      </c>
    </row>
    <row r="177" s="13" customFormat="1">
      <c r="A177" s="13"/>
      <c r="B177" s="226"/>
      <c r="C177" s="227"/>
      <c r="D177" s="219" t="s">
        <v>132</v>
      </c>
      <c r="E177" s="228" t="s">
        <v>21</v>
      </c>
      <c r="F177" s="229" t="s">
        <v>167</v>
      </c>
      <c r="G177" s="227"/>
      <c r="H177" s="230">
        <v>9.5999999999999996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132</v>
      </c>
      <c r="AU177" s="236" t="s">
        <v>84</v>
      </c>
      <c r="AV177" s="13" t="s">
        <v>84</v>
      </c>
      <c r="AW177" s="13" t="s">
        <v>36</v>
      </c>
      <c r="AX177" s="13" t="s">
        <v>74</v>
      </c>
      <c r="AY177" s="236" t="s">
        <v>118</v>
      </c>
    </row>
    <row r="178" s="13" customFormat="1">
      <c r="A178" s="13"/>
      <c r="B178" s="226"/>
      <c r="C178" s="227"/>
      <c r="D178" s="219" t="s">
        <v>132</v>
      </c>
      <c r="E178" s="228" t="s">
        <v>21</v>
      </c>
      <c r="F178" s="229" t="s">
        <v>168</v>
      </c>
      <c r="G178" s="227"/>
      <c r="H178" s="230">
        <v>5.7000000000000002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132</v>
      </c>
      <c r="AU178" s="236" t="s">
        <v>84</v>
      </c>
      <c r="AV178" s="13" t="s">
        <v>84</v>
      </c>
      <c r="AW178" s="13" t="s">
        <v>36</v>
      </c>
      <c r="AX178" s="13" t="s">
        <v>74</v>
      </c>
      <c r="AY178" s="236" t="s">
        <v>118</v>
      </c>
    </row>
    <row r="179" s="13" customFormat="1">
      <c r="A179" s="13"/>
      <c r="B179" s="226"/>
      <c r="C179" s="227"/>
      <c r="D179" s="219" t="s">
        <v>132</v>
      </c>
      <c r="E179" s="228" t="s">
        <v>21</v>
      </c>
      <c r="F179" s="229" t="s">
        <v>169</v>
      </c>
      <c r="G179" s="227"/>
      <c r="H179" s="230">
        <v>5.7000000000000002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132</v>
      </c>
      <c r="AU179" s="236" t="s">
        <v>84</v>
      </c>
      <c r="AV179" s="13" t="s">
        <v>84</v>
      </c>
      <c r="AW179" s="13" t="s">
        <v>36</v>
      </c>
      <c r="AX179" s="13" t="s">
        <v>74</v>
      </c>
      <c r="AY179" s="236" t="s">
        <v>118</v>
      </c>
    </row>
    <row r="180" s="13" customFormat="1">
      <c r="A180" s="13"/>
      <c r="B180" s="226"/>
      <c r="C180" s="227"/>
      <c r="D180" s="219" t="s">
        <v>132</v>
      </c>
      <c r="E180" s="228" t="s">
        <v>21</v>
      </c>
      <c r="F180" s="229" t="s">
        <v>170</v>
      </c>
      <c r="G180" s="227"/>
      <c r="H180" s="230">
        <v>112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132</v>
      </c>
      <c r="AU180" s="236" t="s">
        <v>84</v>
      </c>
      <c r="AV180" s="13" t="s">
        <v>84</v>
      </c>
      <c r="AW180" s="13" t="s">
        <v>36</v>
      </c>
      <c r="AX180" s="13" t="s">
        <v>74</v>
      </c>
      <c r="AY180" s="236" t="s">
        <v>118</v>
      </c>
    </row>
    <row r="181" s="13" customFormat="1">
      <c r="A181" s="13"/>
      <c r="B181" s="226"/>
      <c r="C181" s="227"/>
      <c r="D181" s="219" t="s">
        <v>132</v>
      </c>
      <c r="E181" s="228" t="s">
        <v>21</v>
      </c>
      <c r="F181" s="229" t="s">
        <v>171</v>
      </c>
      <c r="G181" s="227"/>
      <c r="H181" s="230">
        <v>41.600000000000001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132</v>
      </c>
      <c r="AU181" s="236" t="s">
        <v>84</v>
      </c>
      <c r="AV181" s="13" t="s">
        <v>84</v>
      </c>
      <c r="AW181" s="13" t="s">
        <v>36</v>
      </c>
      <c r="AX181" s="13" t="s">
        <v>74</v>
      </c>
      <c r="AY181" s="236" t="s">
        <v>118</v>
      </c>
    </row>
    <row r="182" s="13" customFormat="1">
      <c r="A182" s="13"/>
      <c r="B182" s="226"/>
      <c r="C182" s="227"/>
      <c r="D182" s="219" t="s">
        <v>132</v>
      </c>
      <c r="E182" s="228" t="s">
        <v>21</v>
      </c>
      <c r="F182" s="229" t="s">
        <v>172</v>
      </c>
      <c r="G182" s="227"/>
      <c r="H182" s="230">
        <v>15.199999999999999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132</v>
      </c>
      <c r="AU182" s="236" t="s">
        <v>84</v>
      </c>
      <c r="AV182" s="13" t="s">
        <v>84</v>
      </c>
      <c r="AW182" s="13" t="s">
        <v>36</v>
      </c>
      <c r="AX182" s="13" t="s">
        <v>74</v>
      </c>
      <c r="AY182" s="236" t="s">
        <v>118</v>
      </c>
    </row>
    <row r="183" s="13" customFormat="1">
      <c r="A183" s="13"/>
      <c r="B183" s="226"/>
      <c r="C183" s="227"/>
      <c r="D183" s="219" t="s">
        <v>132</v>
      </c>
      <c r="E183" s="228" t="s">
        <v>21</v>
      </c>
      <c r="F183" s="229" t="s">
        <v>173</v>
      </c>
      <c r="G183" s="227"/>
      <c r="H183" s="230">
        <v>15.199999999999999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132</v>
      </c>
      <c r="AU183" s="236" t="s">
        <v>84</v>
      </c>
      <c r="AV183" s="13" t="s">
        <v>84</v>
      </c>
      <c r="AW183" s="13" t="s">
        <v>36</v>
      </c>
      <c r="AX183" s="13" t="s">
        <v>74</v>
      </c>
      <c r="AY183" s="236" t="s">
        <v>118</v>
      </c>
    </row>
    <row r="184" s="13" customFormat="1">
      <c r="A184" s="13"/>
      <c r="B184" s="226"/>
      <c r="C184" s="227"/>
      <c r="D184" s="219" t="s">
        <v>132</v>
      </c>
      <c r="E184" s="228" t="s">
        <v>21</v>
      </c>
      <c r="F184" s="229" t="s">
        <v>174</v>
      </c>
      <c r="G184" s="227"/>
      <c r="H184" s="230">
        <v>31.199999999999999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132</v>
      </c>
      <c r="AU184" s="236" t="s">
        <v>84</v>
      </c>
      <c r="AV184" s="13" t="s">
        <v>84</v>
      </c>
      <c r="AW184" s="13" t="s">
        <v>36</v>
      </c>
      <c r="AX184" s="13" t="s">
        <v>74</v>
      </c>
      <c r="AY184" s="236" t="s">
        <v>118</v>
      </c>
    </row>
    <row r="185" s="13" customFormat="1">
      <c r="A185" s="13"/>
      <c r="B185" s="226"/>
      <c r="C185" s="227"/>
      <c r="D185" s="219" t="s">
        <v>132</v>
      </c>
      <c r="E185" s="228" t="s">
        <v>21</v>
      </c>
      <c r="F185" s="229" t="s">
        <v>175</v>
      </c>
      <c r="G185" s="227"/>
      <c r="H185" s="230">
        <v>6.7000000000000002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132</v>
      </c>
      <c r="AU185" s="236" t="s">
        <v>84</v>
      </c>
      <c r="AV185" s="13" t="s">
        <v>84</v>
      </c>
      <c r="AW185" s="13" t="s">
        <v>36</v>
      </c>
      <c r="AX185" s="13" t="s">
        <v>74</v>
      </c>
      <c r="AY185" s="236" t="s">
        <v>118</v>
      </c>
    </row>
    <row r="186" s="13" customFormat="1">
      <c r="A186" s="13"/>
      <c r="B186" s="226"/>
      <c r="C186" s="227"/>
      <c r="D186" s="219" t="s">
        <v>132</v>
      </c>
      <c r="E186" s="228" t="s">
        <v>21</v>
      </c>
      <c r="F186" s="229" t="s">
        <v>176</v>
      </c>
      <c r="G186" s="227"/>
      <c r="H186" s="230">
        <v>10.4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132</v>
      </c>
      <c r="AU186" s="236" t="s">
        <v>84</v>
      </c>
      <c r="AV186" s="13" t="s">
        <v>84</v>
      </c>
      <c r="AW186" s="13" t="s">
        <v>36</v>
      </c>
      <c r="AX186" s="13" t="s">
        <v>74</v>
      </c>
      <c r="AY186" s="236" t="s">
        <v>118</v>
      </c>
    </row>
    <row r="187" s="13" customFormat="1">
      <c r="A187" s="13"/>
      <c r="B187" s="226"/>
      <c r="C187" s="227"/>
      <c r="D187" s="219" t="s">
        <v>132</v>
      </c>
      <c r="E187" s="228" t="s">
        <v>21</v>
      </c>
      <c r="F187" s="229" t="s">
        <v>177</v>
      </c>
      <c r="G187" s="227"/>
      <c r="H187" s="230">
        <v>5.2999999999999998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132</v>
      </c>
      <c r="AU187" s="236" t="s">
        <v>84</v>
      </c>
      <c r="AV187" s="13" t="s">
        <v>84</v>
      </c>
      <c r="AW187" s="13" t="s">
        <v>36</v>
      </c>
      <c r="AX187" s="13" t="s">
        <v>74</v>
      </c>
      <c r="AY187" s="236" t="s">
        <v>118</v>
      </c>
    </row>
    <row r="188" s="13" customFormat="1">
      <c r="A188" s="13"/>
      <c r="B188" s="226"/>
      <c r="C188" s="227"/>
      <c r="D188" s="219" t="s">
        <v>132</v>
      </c>
      <c r="E188" s="228" t="s">
        <v>21</v>
      </c>
      <c r="F188" s="229" t="s">
        <v>178</v>
      </c>
      <c r="G188" s="227"/>
      <c r="H188" s="230">
        <v>6.7999999999999998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132</v>
      </c>
      <c r="AU188" s="236" t="s">
        <v>84</v>
      </c>
      <c r="AV188" s="13" t="s">
        <v>84</v>
      </c>
      <c r="AW188" s="13" t="s">
        <v>36</v>
      </c>
      <c r="AX188" s="13" t="s">
        <v>74</v>
      </c>
      <c r="AY188" s="236" t="s">
        <v>118</v>
      </c>
    </row>
    <row r="189" s="13" customFormat="1">
      <c r="A189" s="13"/>
      <c r="B189" s="226"/>
      <c r="C189" s="227"/>
      <c r="D189" s="219" t="s">
        <v>132</v>
      </c>
      <c r="E189" s="228" t="s">
        <v>21</v>
      </c>
      <c r="F189" s="229" t="s">
        <v>179</v>
      </c>
      <c r="G189" s="227"/>
      <c r="H189" s="230">
        <v>5.54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132</v>
      </c>
      <c r="AU189" s="236" t="s">
        <v>84</v>
      </c>
      <c r="AV189" s="13" t="s">
        <v>84</v>
      </c>
      <c r="AW189" s="13" t="s">
        <v>36</v>
      </c>
      <c r="AX189" s="13" t="s">
        <v>74</v>
      </c>
      <c r="AY189" s="236" t="s">
        <v>118</v>
      </c>
    </row>
    <row r="190" s="13" customFormat="1">
      <c r="A190" s="13"/>
      <c r="B190" s="226"/>
      <c r="C190" s="227"/>
      <c r="D190" s="219" t="s">
        <v>132</v>
      </c>
      <c r="E190" s="228" t="s">
        <v>21</v>
      </c>
      <c r="F190" s="229" t="s">
        <v>180</v>
      </c>
      <c r="G190" s="227"/>
      <c r="H190" s="230">
        <v>3.7000000000000002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132</v>
      </c>
      <c r="AU190" s="236" t="s">
        <v>84</v>
      </c>
      <c r="AV190" s="13" t="s">
        <v>84</v>
      </c>
      <c r="AW190" s="13" t="s">
        <v>36</v>
      </c>
      <c r="AX190" s="13" t="s">
        <v>74</v>
      </c>
      <c r="AY190" s="236" t="s">
        <v>118</v>
      </c>
    </row>
    <row r="191" s="13" customFormat="1">
      <c r="A191" s="13"/>
      <c r="B191" s="226"/>
      <c r="C191" s="227"/>
      <c r="D191" s="219" t="s">
        <v>132</v>
      </c>
      <c r="E191" s="228" t="s">
        <v>21</v>
      </c>
      <c r="F191" s="229" t="s">
        <v>181</v>
      </c>
      <c r="G191" s="227"/>
      <c r="H191" s="230">
        <v>13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132</v>
      </c>
      <c r="AU191" s="236" t="s">
        <v>84</v>
      </c>
      <c r="AV191" s="13" t="s">
        <v>84</v>
      </c>
      <c r="AW191" s="13" t="s">
        <v>36</v>
      </c>
      <c r="AX191" s="13" t="s">
        <v>74</v>
      </c>
      <c r="AY191" s="236" t="s">
        <v>118</v>
      </c>
    </row>
    <row r="192" s="13" customFormat="1">
      <c r="A192" s="13"/>
      <c r="B192" s="226"/>
      <c r="C192" s="227"/>
      <c r="D192" s="219" t="s">
        <v>132</v>
      </c>
      <c r="E192" s="228" t="s">
        <v>21</v>
      </c>
      <c r="F192" s="229" t="s">
        <v>182</v>
      </c>
      <c r="G192" s="227"/>
      <c r="H192" s="230">
        <v>6.2000000000000002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132</v>
      </c>
      <c r="AU192" s="236" t="s">
        <v>84</v>
      </c>
      <c r="AV192" s="13" t="s">
        <v>84</v>
      </c>
      <c r="AW192" s="13" t="s">
        <v>36</v>
      </c>
      <c r="AX192" s="13" t="s">
        <v>74</v>
      </c>
      <c r="AY192" s="236" t="s">
        <v>118</v>
      </c>
    </row>
    <row r="193" s="13" customFormat="1">
      <c r="A193" s="13"/>
      <c r="B193" s="226"/>
      <c r="C193" s="227"/>
      <c r="D193" s="219" t="s">
        <v>132</v>
      </c>
      <c r="E193" s="228" t="s">
        <v>21</v>
      </c>
      <c r="F193" s="229" t="s">
        <v>183</v>
      </c>
      <c r="G193" s="227"/>
      <c r="H193" s="230">
        <v>6.2000000000000002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132</v>
      </c>
      <c r="AU193" s="236" t="s">
        <v>84</v>
      </c>
      <c r="AV193" s="13" t="s">
        <v>84</v>
      </c>
      <c r="AW193" s="13" t="s">
        <v>36</v>
      </c>
      <c r="AX193" s="13" t="s">
        <v>74</v>
      </c>
      <c r="AY193" s="236" t="s">
        <v>118</v>
      </c>
    </row>
    <row r="194" s="13" customFormat="1">
      <c r="A194" s="13"/>
      <c r="B194" s="226"/>
      <c r="C194" s="227"/>
      <c r="D194" s="219" t="s">
        <v>132</v>
      </c>
      <c r="E194" s="228" t="s">
        <v>21</v>
      </c>
      <c r="F194" s="229" t="s">
        <v>184</v>
      </c>
      <c r="G194" s="227"/>
      <c r="H194" s="230">
        <v>14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132</v>
      </c>
      <c r="AU194" s="236" t="s">
        <v>84</v>
      </c>
      <c r="AV194" s="13" t="s">
        <v>84</v>
      </c>
      <c r="AW194" s="13" t="s">
        <v>36</v>
      </c>
      <c r="AX194" s="13" t="s">
        <v>74</v>
      </c>
      <c r="AY194" s="236" t="s">
        <v>118</v>
      </c>
    </row>
    <row r="195" s="13" customFormat="1">
      <c r="A195" s="13"/>
      <c r="B195" s="226"/>
      <c r="C195" s="227"/>
      <c r="D195" s="219" t="s">
        <v>132</v>
      </c>
      <c r="E195" s="228" t="s">
        <v>21</v>
      </c>
      <c r="F195" s="229" t="s">
        <v>185</v>
      </c>
      <c r="G195" s="227"/>
      <c r="H195" s="230">
        <v>7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132</v>
      </c>
      <c r="AU195" s="236" t="s">
        <v>84</v>
      </c>
      <c r="AV195" s="13" t="s">
        <v>84</v>
      </c>
      <c r="AW195" s="13" t="s">
        <v>36</v>
      </c>
      <c r="AX195" s="13" t="s">
        <v>74</v>
      </c>
      <c r="AY195" s="236" t="s">
        <v>118</v>
      </c>
    </row>
    <row r="196" s="13" customFormat="1">
      <c r="A196" s="13"/>
      <c r="B196" s="226"/>
      <c r="C196" s="227"/>
      <c r="D196" s="219" t="s">
        <v>132</v>
      </c>
      <c r="E196" s="228" t="s">
        <v>21</v>
      </c>
      <c r="F196" s="229" t="s">
        <v>186</v>
      </c>
      <c r="G196" s="227"/>
      <c r="H196" s="230">
        <v>7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132</v>
      </c>
      <c r="AU196" s="236" t="s">
        <v>84</v>
      </c>
      <c r="AV196" s="13" t="s">
        <v>84</v>
      </c>
      <c r="AW196" s="13" t="s">
        <v>36</v>
      </c>
      <c r="AX196" s="13" t="s">
        <v>74</v>
      </c>
      <c r="AY196" s="236" t="s">
        <v>118</v>
      </c>
    </row>
    <row r="197" s="13" customFormat="1">
      <c r="A197" s="13"/>
      <c r="B197" s="226"/>
      <c r="C197" s="227"/>
      <c r="D197" s="219" t="s">
        <v>132</v>
      </c>
      <c r="E197" s="228" t="s">
        <v>21</v>
      </c>
      <c r="F197" s="229" t="s">
        <v>187</v>
      </c>
      <c r="G197" s="227"/>
      <c r="H197" s="230">
        <v>5.0999999999999996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132</v>
      </c>
      <c r="AU197" s="236" t="s">
        <v>84</v>
      </c>
      <c r="AV197" s="13" t="s">
        <v>84</v>
      </c>
      <c r="AW197" s="13" t="s">
        <v>36</v>
      </c>
      <c r="AX197" s="13" t="s">
        <v>74</v>
      </c>
      <c r="AY197" s="236" t="s">
        <v>118</v>
      </c>
    </row>
    <row r="198" s="13" customFormat="1">
      <c r="A198" s="13"/>
      <c r="B198" s="226"/>
      <c r="C198" s="227"/>
      <c r="D198" s="219" t="s">
        <v>132</v>
      </c>
      <c r="E198" s="228" t="s">
        <v>21</v>
      </c>
      <c r="F198" s="229" t="s">
        <v>188</v>
      </c>
      <c r="G198" s="227"/>
      <c r="H198" s="230">
        <v>8.1999999999999993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132</v>
      </c>
      <c r="AU198" s="236" t="s">
        <v>84</v>
      </c>
      <c r="AV198" s="13" t="s">
        <v>84</v>
      </c>
      <c r="AW198" s="13" t="s">
        <v>36</v>
      </c>
      <c r="AX198" s="13" t="s">
        <v>74</v>
      </c>
      <c r="AY198" s="236" t="s">
        <v>118</v>
      </c>
    </row>
    <row r="199" s="13" customFormat="1">
      <c r="A199" s="13"/>
      <c r="B199" s="226"/>
      <c r="C199" s="227"/>
      <c r="D199" s="219" t="s">
        <v>132</v>
      </c>
      <c r="E199" s="228" t="s">
        <v>21</v>
      </c>
      <c r="F199" s="229" t="s">
        <v>189</v>
      </c>
      <c r="G199" s="227"/>
      <c r="H199" s="230">
        <v>5.2000000000000002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132</v>
      </c>
      <c r="AU199" s="236" t="s">
        <v>84</v>
      </c>
      <c r="AV199" s="13" t="s">
        <v>84</v>
      </c>
      <c r="AW199" s="13" t="s">
        <v>36</v>
      </c>
      <c r="AX199" s="13" t="s">
        <v>74</v>
      </c>
      <c r="AY199" s="236" t="s">
        <v>118</v>
      </c>
    </row>
    <row r="200" s="13" customFormat="1">
      <c r="A200" s="13"/>
      <c r="B200" s="226"/>
      <c r="C200" s="227"/>
      <c r="D200" s="219" t="s">
        <v>132</v>
      </c>
      <c r="E200" s="228" t="s">
        <v>21</v>
      </c>
      <c r="F200" s="229" t="s">
        <v>190</v>
      </c>
      <c r="G200" s="227"/>
      <c r="H200" s="230">
        <v>19.199999999999999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132</v>
      </c>
      <c r="AU200" s="236" t="s">
        <v>84</v>
      </c>
      <c r="AV200" s="13" t="s">
        <v>84</v>
      </c>
      <c r="AW200" s="13" t="s">
        <v>36</v>
      </c>
      <c r="AX200" s="13" t="s">
        <v>74</v>
      </c>
      <c r="AY200" s="236" t="s">
        <v>118</v>
      </c>
    </row>
    <row r="201" s="13" customFormat="1">
      <c r="A201" s="13"/>
      <c r="B201" s="226"/>
      <c r="C201" s="227"/>
      <c r="D201" s="219" t="s">
        <v>132</v>
      </c>
      <c r="E201" s="228" t="s">
        <v>21</v>
      </c>
      <c r="F201" s="229" t="s">
        <v>191</v>
      </c>
      <c r="G201" s="227"/>
      <c r="H201" s="230">
        <v>19.199999999999999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132</v>
      </c>
      <c r="AU201" s="236" t="s">
        <v>84</v>
      </c>
      <c r="AV201" s="13" t="s">
        <v>84</v>
      </c>
      <c r="AW201" s="13" t="s">
        <v>36</v>
      </c>
      <c r="AX201" s="13" t="s">
        <v>74</v>
      </c>
      <c r="AY201" s="236" t="s">
        <v>118</v>
      </c>
    </row>
    <row r="202" s="13" customFormat="1">
      <c r="A202" s="13"/>
      <c r="B202" s="226"/>
      <c r="C202" s="227"/>
      <c r="D202" s="219" t="s">
        <v>132</v>
      </c>
      <c r="E202" s="228" t="s">
        <v>21</v>
      </c>
      <c r="F202" s="229" t="s">
        <v>192</v>
      </c>
      <c r="G202" s="227"/>
      <c r="H202" s="230">
        <v>6.5999999999999996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132</v>
      </c>
      <c r="AU202" s="236" t="s">
        <v>84</v>
      </c>
      <c r="AV202" s="13" t="s">
        <v>84</v>
      </c>
      <c r="AW202" s="13" t="s">
        <v>36</v>
      </c>
      <c r="AX202" s="13" t="s">
        <v>74</v>
      </c>
      <c r="AY202" s="236" t="s">
        <v>118</v>
      </c>
    </row>
    <row r="203" s="13" customFormat="1">
      <c r="A203" s="13"/>
      <c r="B203" s="226"/>
      <c r="C203" s="227"/>
      <c r="D203" s="219" t="s">
        <v>132</v>
      </c>
      <c r="E203" s="228" t="s">
        <v>21</v>
      </c>
      <c r="F203" s="229" t="s">
        <v>193</v>
      </c>
      <c r="G203" s="227"/>
      <c r="H203" s="230">
        <v>6.5999999999999996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132</v>
      </c>
      <c r="AU203" s="236" t="s">
        <v>84</v>
      </c>
      <c r="AV203" s="13" t="s">
        <v>84</v>
      </c>
      <c r="AW203" s="13" t="s">
        <v>36</v>
      </c>
      <c r="AX203" s="13" t="s">
        <v>74</v>
      </c>
      <c r="AY203" s="236" t="s">
        <v>118</v>
      </c>
    </row>
    <row r="204" s="13" customFormat="1">
      <c r="A204" s="13"/>
      <c r="B204" s="226"/>
      <c r="C204" s="227"/>
      <c r="D204" s="219" t="s">
        <v>132</v>
      </c>
      <c r="E204" s="228" t="s">
        <v>21</v>
      </c>
      <c r="F204" s="229" t="s">
        <v>194</v>
      </c>
      <c r="G204" s="227"/>
      <c r="H204" s="230">
        <v>4.96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132</v>
      </c>
      <c r="AU204" s="236" t="s">
        <v>84</v>
      </c>
      <c r="AV204" s="13" t="s">
        <v>84</v>
      </c>
      <c r="AW204" s="13" t="s">
        <v>36</v>
      </c>
      <c r="AX204" s="13" t="s">
        <v>74</v>
      </c>
      <c r="AY204" s="236" t="s">
        <v>118</v>
      </c>
    </row>
    <row r="205" s="13" customFormat="1">
      <c r="A205" s="13"/>
      <c r="B205" s="226"/>
      <c r="C205" s="227"/>
      <c r="D205" s="219" t="s">
        <v>132</v>
      </c>
      <c r="E205" s="228" t="s">
        <v>21</v>
      </c>
      <c r="F205" s="229" t="s">
        <v>195</v>
      </c>
      <c r="G205" s="227"/>
      <c r="H205" s="230">
        <v>4.96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132</v>
      </c>
      <c r="AU205" s="236" t="s">
        <v>84</v>
      </c>
      <c r="AV205" s="13" t="s">
        <v>84</v>
      </c>
      <c r="AW205" s="13" t="s">
        <v>36</v>
      </c>
      <c r="AX205" s="13" t="s">
        <v>74</v>
      </c>
      <c r="AY205" s="236" t="s">
        <v>118</v>
      </c>
    </row>
    <row r="206" s="13" customFormat="1">
      <c r="A206" s="13"/>
      <c r="B206" s="226"/>
      <c r="C206" s="227"/>
      <c r="D206" s="219" t="s">
        <v>132</v>
      </c>
      <c r="E206" s="228" t="s">
        <v>21</v>
      </c>
      <c r="F206" s="229" t="s">
        <v>196</v>
      </c>
      <c r="G206" s="227"/>
      <c r="H206" s="230">
        <v>9.7599999999999998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132</v>
      </c>
      <c r="AU206" s="236" t="s">
        <v>84</v>
      </c>
      <c r="AV206" s="13" t="s">
        <v>84</v>
      </c>
      <c r="AW206" s="13" t="s">
        <v>36</v>
      </c>
      <c r="AX206" s="13" t="s">
        <v>74</v>
      </c>
      <c r="AY206" s="236" t="s">
        <v>118</v>
      </c>
    </row>
    <row r="207" s="13" customFormat="1">
      <c r="A207" s="13"/>
      <c r="B207" s="226"/>
      <c r="C207" s="227"/>
      <c r="D207" s="219" t="s">
        <v>132</v>
      </c>
      <c r="E207" s="228" t="s">
        <v>21</v>
      </c>
      <c r="F207" s="229" t="s">
        <v>197</v>
      </c>
      <c r="G207" s="227"/>
      <c r="H207" s="230">
        <v>9.7599999999999998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132</v>
      </c>
      <c r="AU207" s="236" t="s">
        <v>84</v>
      </c>
      <c r="AV207" s="13" t="s">
        <v>84</v>
      </c>
      <c r="AW207" s="13" t="s">
        <v>36</v>
      </c>
      <c r="AX207" s="13" t="s">
        <v>74</v>
      </c>
      <c r="AY207" s="236" t="s">
        <v>118</v>
      </c>
    </row>
    <row r="208" s="13" customFormat="1">
      <c r="A208" s="13"/>
      <c r="B208" s="226"/>
      <c r="C208" s="227"/>
      <c r="D208" s="219" t="s">
        <v>132</v>
      </c>
      <c r="E208" s="228" t="s">
        <v>21</v>
      </c>
      <c r="F208" s="229" t="s">
        <v>198</v>
      </c>
      <c r="G208" s="227"/>
      <c r="H208" s="230">
        <v>8.1999999999999993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132</v>
      </c>
      <c r="AU208" s="236" t="s">
        <v>84</v>
      </c>
      <c r="AV208" s="13" t="s">
        <v>84</v>
      </c>
      <c r="AW208" s="13" t="s">
        <v>36</v>
      </c>
      <c r="AX208" s="13" t="s">
        <v>74</v>
      </c>
      <c r="AY208" s="236" t="s">
        <v>118</v>
      </c>
    </row>
    <row r="209" s="14" customFormat="1">
      <c r="A209" s="14"/>
      <c r="B209" s="237"/>
      <c r="C209" s="238"/>
      <c r="D209" s="219" t="s">
        <v>132</v>
      </c>
      <c r="E209" s="239" t="s">
        <v>21</v>
      </c>
      <c r="F209" s="240" t="s">
        <v>148</v>
      </c>
      <c r="G209" s="238"/>
      <c r="H209" s="241">
        <v>595.00000000000011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132</v>
      </c>
      <c r="AU209" s="247" t="s">
        <v>84</v>
      </c>
      <c r="AV209" s="14" t="s">
        <v>126</v>
      </c>
      <c r="AW209" s="14" t="s">
        <v>36</v>
      </c>
      <c r="AX209" s="14" t="s">
        <v>79</v>
      </c>
      <c r="AY209" s="247" t="s">
        <v>118</v>
      </c>
    </row>
    <row r="210" s="13" customFormat="1">
      <c r="A210" s="13"/>
      <c r="B210" s="226"/>
      <c r="C210" s="227"/>
      <c r="D210" s="219" t="s">
        <v>132</v>
      </c>
      <c r="E210" s="227"/>
      <c r="F210" s="229" t="s">
        <v>236</v>
      </c>
      <c r="G210" s="227"/>
      <c r="H210" s="230">
        <v>1190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132</v>
      </c>
      <c r="AU210" s="236" t="s">
        <v>84</v>
      </c>
      <c r="AV210" s="13" t="s">
        <v>84</v>
      </c>
      <c r="AW210" s="13" t="s">
        <v>4</v>
      </c>
      <c r="AX210" s="13" t="s">
        <v>79</v>
      </c>
      <c r="AY210" s="236" t="s">
        <v>118</v>
      </c>
    </row>
    <row r="211" s="2" customFormat="1" ht="16.5" customHeight="1">
      <c r="A211" s="41"/>
      <c r="B211" s="42"/>
      <c r="C211" s="258" t="s">
        <v>237</v>
      </c>
      <c r="D211" s="258" t="s">
        <v>238</v>
      </c>
      <c r="E211" s="259" t="s">
        <v>239</v>
      </c>
      <c r="F211" s="260" t="s">
        <v>240</v>
      </c>
      <c r="G211" s="261" t="s">
        <v>144</v>
      </c>
      <c r="H211" s="262">
        <v>624.75</v>
      </c>
      <c r="I211" s="263"/>
      <c r="J211" s="264">
        <f>ROUND(I211*H211,2)</f>
        <v>0</v>
      </c>
      <c r="K211" s="260" t="s">
        <v>125</v>
      </c>
      <c r="L211" s="265"/>
      <c r="M211" s="266" t="s">
        <v>21</v>
      </c>
      <c r="N211" s="267" t="s">
        <v>45</v>
      </c>
      <c r="O211" s="87"/>
      <c r="P211" s="215">
        <f>O211*H211</f>
        <v>0</v>
      </c>
      <c r="Q211" s="215">
        <v>0.00029999999999999997</v>
      </c>
      <c r="R211" s="215">
        <f>Q211*H211</f>
        <v>0.18742499999999998</v>
      </c>
      <c r="S211" s="215">
        <v>0</v>
      </c>
      <c r="T211" s="21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7" t="s">
        <v>214</v>
      </c>
      <c r="AT211" s="217" t="s">
        <v>238</v>
      </c>
      <c r="AU211" s="217" t="s">
        <v>84</v>
      </c>
      <c r="AY211" s="19" t="s">
        <v>118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126</v>
      </c>
      <c r="BM211" s="217" t="s">
        <v>241</v>
      </c>
    </row>
    <row r="212" s="2" customFormat="1">
      <c r="A212" s="41"/>
      <c r="B212" s="42"/>
      <c r="C212" s="43"/>
      <c r="D212" s="219" t="s">
        <v>128</v>
      </c>
      <c r="E212" s="43"/>
      <c r="F212" s="220" t="s">
        <v>240</v>
      </c>
      <c r="G212" s="43"/>
      <c r="H212" s="43"/>
      <c r="I212" s="221"/>
      <c r="J212" s="43"/>
      <c r="K212" s="43"/>
      <c r="L212" s="47"/>
      <c r="M212" s="222"/>
      <c r="N212" s="22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9" t="s">
        <v>128</v>
      </c>
      <c r="AU212" s="19" t="s">
        <v>84</v>
      </c>
    </row>
    <row r="213" s="2" customFormat="1">
      <c r="A213" s="41"/>
      <c r="B213" s="42"/>
      <c r="C213" s="43"/>
      <c r="D213" s="224" t="s">
        <v>130</v>
      </c>
      <c r="E213" s="43"/>
      <c r="F213" s="225" t="s">
        <v>242</v>
      </c>
      <c r="G213" s="43"/>
      <c r="H213" s="43"/>
      <c r="I213" s="221"/>
      <c r="J213" s="43"/>
      <c r="K213" s="43"/>
      <c r="L213" s="47"/>
      <c r="M213" s="222"/>
      <c r="N213" s="223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19" t="s">
        <v>130</v>
      </c>
      <c r="AU213" s="19" t="s">
        <v>84</v>
      </c>
    </row>
    <row r="214" s="13" customFormat="1">
      <c r="A214" s="13"/>
      <c r="B214" s="226"/>
      <c r="C214" s="227"/>
      <c r="D214" s="219" t="s">
        <v>132</v>
      </c>
      <c r="E214" s="227"/>
      <c r="F214" s="229" t="s">
        <v>243</v>
      </c>
      <c r="G214" s="227"/>
      <c r="H214" s="230">
        <v>624.75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132</v>
      </c>
      <c r="AU214" s="236" t="s">
        <v>84</v>
      </c>
      <c r="AV214" s="13" t="s">
        <v>84</v>
      </c>
      <c r="AW214" s="13" t="s">
        <v>4</v>
      </c>
      <c r="AX214" s="13" t="s">
        <v>79</v>
      </c>
      <c r="AY214" s="236" t="s">
        <v>118</v>
      </c>
    </row>
    <row r="215" s="2" customFormat="1" ht="24.15" customHeight="1">
      <c r="A215" s="41"/>
      <c r="B215" s="42"/>
      <c r="C215" s="258" t="s">
        <v>244</v>
      </c>
      <c r="D215" s="258" t="s">
        <v>238</v>
      </c>
      <c r="E215" s="259" t="s">
        <v>245</v>
      </c>
      <c r="F215" s="260" t="s">
        <v>246</v>
      </c>
      <c r="G215" s="261" t="s">
        <v>144</v>
      </c>
      <c r="H215" s="262">
        <v>624.75</v>
      </c>
      <c r="I215" s="263"/>
      <c r="J215" s="264">
        <f>ROUND(I215*H215,2)</f>
        <v>0</v>
      </c>
      <c r="K215" s="260" t="s">
        <v>125</v>
      </c>
      <c r="L215" s="265"/>
      <c r="M215" s="266" t="s">
        <v>21</v>
      </c>
      <c r="N215" s="267" t="s">
        <v>45</v>
      </c>
      <c r="O215" s="87"/>
      <c r="P215" s="215">
        <f>O215*H215</f>
        <v>0</v>
      </c>
      <c r="Q215" s="215">
        <v>4.0000000000000003E-05</v>
      </c>
      <c r="R215" s="215">
        <f>Q215*H215</f>
        <v>0.024990000000000002</v>
      </c>
      <c r="S215" s="215">
        <v>0</v>
      </c>
      <c r="T215" s="21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7" t="s">
        <v>214</v>
      </c>
      <c r="AT215" s="217" t="s">
        <v>238</v>
      </c>
      <c r="AU215" s="217" t="s">
        <v>84</v>
      </c>
      <c r="AY215" s="19" t="s">
        <v>118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126</v>
      </c>
      <c r="BM215" s="217" t="s">
        <v>247</v>
      </c>
    </row>
    <row r="216" s="2" customFormat="1">
      <c r="A216" s="41"/>
      <c r="B216" s="42"/>
      <c r="C216" s="43"/>
      <c r="D216" s="219" t="s">
        <v>128</v>
      </c>
      <c r="E216" s="43"/>
      <c r="F216" s="220" t="s">
        <v>246</v>
      </c>
      <c r="G216" s="43"/>
      <c r="H216" s="43"/>
      <c r="I216" s="221"/>
      <c r="J216" s="43"/>
      <c r="K216" s="43"/>
      <c r="L216" s="47"/>
      <c r="M216" s="222"/>
      <c r="N216" s="22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9" t="s">
        <v>128</v>
      </c>
      <c r="AU216" s="19" t="s">
        <v>84</v>
      </c>
    </row>
    <row r="217" s="2" customFormat="1">
      <c r="A217" s="41"/>
      <c r="B217" s="42"/>
      <c r="C217" s="43"/>
      <c r="D217" s="224" t="s">
        <v>130</v>
      </c>
      <c r="E217" s="43"/>
      <c r="F217" s="225" t="s">
        <v>248</v>
      </c>
      <c r="G217" s="43"/>
      <c r="H217" s="43"/>
      <c r="I217" s="221"/>
      <c r="J217" s="43"/>
      <c r="K217" s="43"/>
      <c r="L217" s="47"/>
      <c r="M217" s="222"/>
      <c r="N217" s="223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130</v>
      </c>
      <c r="AU217" s="19" t="s">
        <v>84</v>
      </c>
    </row>
    <row r="218" s="13" customFormat="1">
      <c r="A218" s="13"/>
      <c r="B218" s="226"/>
      <c r="C218" s="227"/>
      <c r="D218" s="219" t="s">
        <v>132</v>
      </c>
      <c r="E218" s="227"/>
      <c r="F218" s="229" t="s">
        <v>243</v>
      </c>
      <c r="G218" s="227"/>
      <c r="H218" s="230">
        <v>624.75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132</v>
      </c>
      <c r="AU218" s="236" t="s">
        <v>84</v>
      </c>
      <c r="AV218" s="13" t="s">
        <v>84</v>
      </c>
      <c r="AW218" s="13" t="s">
        <v>4</v>
      </c>
      <c r="AX218" s="13" t="s">
        <v>79</v>
      </c>
      <c r="AY218" s="236" t="s">
        <v>118</v>
      </c>
    </row>
    <row r="219" s="2" customFormat="1" ht="33" customHeight="1">
      <c r="A219" s="41"/>
      <c r="B219" s="42"/>
      <c r="C219" s="206" t="s">
        <v>249</v>
      </c>
      <c r="D219" s="206" t="s">
        <v>121</v>
      </c>
      <c r="E219" s="207" t="s">
        <v>250</v>
      </c>
      <c r="F219" s="208" t="s">
        <v>251</v>
      </c>
      <c r="G219" s="209" t="s">
        <v>124</v>
      </c>
      <c r="H219" s="210">
        <v>4</v>
      </c>
      <c r="I219" s="211"/>
      <c r="J219" s="212">
        <f>ROUND(I219*H219,2)</f>
        <v>0</v>
      </c>
      <c r="K219" s="208" t="s">
        <v>125</v>
      </c>
      <c r="L219" s="47"/>
      <c r="M219" s="213" t="s">
        <v>21</v>
      </c>
      <c r="N219" s="214" t="s">
        <v>45</v>
      </c>
      <c r="O219" s="87"/>
      <c r="P219" s="215">
        <f>O219*H219</f>
        <v>0</v>
      </c>
      <c r="Q219" s="215">
        <v>0.0013799999999999999</v>
      </c>
      <c r="R219" s="215">
        <f>Q219*H219</f>
        <v>0.0055199999999999997</v>
      </c>
      <c r="S219" s="215">
        <v>0</v>
      </c>
      <c r="T219" s="216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7" t="s">
        <v>126</v>
      </c>
      <c r="AT219" s="217" t="s">
        <v>121</v>
      </c>
      <c r="AU219" s="217" t="s">
        <v>84</v>
      </c>
      <c r="AY219" s="19" t="s">
        <v>118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126</v>
      </c>
      <c r="BM219" s="217" t="s">
        <v>252</v>
      </c>
    </row>
    <row r="220" s="2" customFormat="1">
      <c r="A220" s="41"/>
      <c r="B220" s="42"/>
      <c r="C220" s="43"/>
      <c r="D220" s="219" t="s">
        <v>128</v>
      </c>
      <c r="E220" s="43"/>
      <c r="F220" s="220" t="s">
        <v>253</v>
      </c>
      <c r="G220" s="43"/>
      <c r="H220" s="43"/>
      <c r="I220" s="221"/>
      <c r="J220" s="43"/>
      <c r="K220" s="43"/>
      <c r="L220" s="47"/>
      <c r="M220" s="222"/>
      <c r="N220" s="223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9" t="s">
        <v>128</v>
      </c>
      <c r="AU220" s="19" t="s">
        <v>84</v>
      </c>
    </row>
    <row r="221" s="2" customFormat="1">
      <c r="A221" s="41"/>
      <c r="B221" s="42"/>
      <c r="C221" s="43"/>
      <c r="D221" s="224" t="s">
        <v>130</v>
      </c>
      <c r="E221" s="43"/>
      <c r="F221" s="225" t="s">
        <v>254</v>
      </c>
      <c r="G221" s="43"/>
      <c r="H221" s="43"/>
      <c r="I221" s="221"/>
      <c r="J221" s="43"/>
      <c r="K221" s="43"/>
      <c r="L221" s="47"/>
      <c r="M221" s="222"/>
      <c r="N221" s="223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19" t="s">
        <v>130</v>
      </c>
      <c r="AU221" s="19" t="s">
        <v>84</v>
      </c>
    </row>
    <row r="222" s="13" customFormat="1">
      <c r="A222" s="13"/>
      <c r="B222" s="226"/>
      <c r="C222" s="227"/>
      <c r="D222" s="219" t="s">
        <v>132</v>
      </c>
      <c r="E222" s="228" t="s">
        <v>21</v>
      </c>
      <c r="F222" s="229" t="s">
        <v>255</v>
      </c>
      <c r="G222" s="227"/>
      <c r="H222" s="230">
        <v>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132</v>
      </c>
      <c r="AU222" s="236" t="s">
        <v>84</v>
      </c>
      <c r="AV222" s="13" t="s">
        <v>84</v>
      </c>
      <c r="AW222" s="13" t="s">
        <v>36</v>
      </c>
      <c r="AX222" s="13" t="s">
        <v>74</v>
      </c>
      <c r="AY222" s="236" t="s">
        <v>118</v>
      </c>
    </row>
    <row r="223" s="13" customFormat="1">
      <c r="A223" s="13"/>
      <c r="B223" s="226"/>
      <c r="C223" s="227"/>
      <c r="D223" s="219" t="s">
        <v>132</v>
      </c>
      <c r="E223" s="228" t="s">
        <v>21</v>
      </c>
      <c r="F223" s="229" t="s">
        <v>256</v>
      </c>
      <c r="G223" s="227"/>
      <c r="H223" s="230">
        <v>1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132</v>
      </c>
      <c r="AU223" s="236" t="s">
        <v>84</v>
      </c>
      <c r="AV223" s="13" t="s">
        <v>84</v>
      </c>
      <c r="AW223" s="13" t="s">
        <v>36</v>
      </c>
      <c r="AX223" s="13" t="s">
        <v>74</v>
      </c>
      <c r="AY223" s="236" t="s">
        <v>118</v>
      </c>
    </row>
    <row r="224" s="13" customFormat="1">
      <c r="A224" s="13"/>
      <c r="B224" s="226"/>
      <c r="C224" s="227"/>
      <c r="D224" s="219" t="s">
        <v>132</v>
      </c>
      <c r="E224" s="228" t="s">
        <v>21</v>
      </c>
      <c r="F224" s="229" t="s">
        <v>257</v>
      </c>
      <c r="G224" s="227"/>
      <c r="H224" s="230">
        <v>1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132</v>
      </c>
      <c r="AU224" s="236" t="s">
        <v>84</v>
      </c>
      <c r="AV224" s="13" t="s">
        <v>84</v>
      </c>
      <c r="AW224" s="13" t="s">
        <v>36</v>
      </c>
      <c r="AX224" s="13" t="s">
        <v>74</v>
      </c>
      <c r="AY224" s="236" t="s">
        <v>118</v>
      </c>
    </row>
    <row r="225" s="13" customFormat="1">
      <c r="A225" s="13"/>
      <c r="B225" s="226"/>
      <c r="C225" s="227"/>
      <c r="D225" s="219" t="s">
        <v>132</v>
      </c>
      <c r="E225" s="228" t="s">
        <v>21</v>
      </c>
      <c r="F225" s="229" t="s">
        <v>258</v>
      </c>
      <c r="G225" s="227"/>
      <c r="H225" s="230">
        <v>1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132</v>
      </c>
      <c r="AU225" s="236" t="s">
        <v>84</v>
      </c>
      <c r="AV225" s="13" t="s">
        <v>84</v>
      </c>
      <c r="AW225" s="13" t="s">
        <v>36</v>
      </c>
      <c r="AX225" s="13" t="s">
        <v>74</v>
      </c>
      <c r="AY225" s="236" t="s">
        <v>118</v>
      </c>
    </row>
    <row r="226" s="14" customFormat="1">
      <c r="A226" s="14"/>
      <c r="B226" s="237"/>
      <c r="C226" s="238"/>
      <c r="D226" s="219" t="s">
        <v>132</v>
      </c>
      <c r="E226" s="239" t="s">
        <v>21</v>
      </c>
      <c r="F226" s="240" t="s">
        <v>148</v>
      </c>
      <c r="G226" s="238"/>
      <c r="H226" s="241">
        <v>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132</v>
      </c>
      <c r="AU226" s="247" t="s">
        <v>84</v>
      </c>
      <c r="AV226" s="14" t="s">
        <v>126</v>
      </c>
      <c r="AW226" s="14" t="s">
        <v>36</v>
      </c>
      <c r="AX226" s="14" t="s">
        <v>79</v>
      </c>
      <c r="AY226" s="247" t="s">
        <v>118</v>
      </c>
    </row>
    <row r="227" s="2" customFormat="1" ht="33" customHeight="1">
      <c r="A227" s="41"/>
      <c r="B227" s="42"/>
      <c r="C227" s="206" t="s">
        <v>259</v>
      </c>
      <c r="D227" s="206" t="s">
        <v>121</v>
      </c>
      <c r="E227" s="207" t="s">
        <v>260</v>
      </c>
      <c r="F227" s="208" t="s">
        <v>261</v>
      </c>
      <c r="G227" s="209" t="s">
        <v>124</v>
      </c>
      <c r="H227" s="210">
        <v>253</v>
      </c>
      <c r="I227" s="211"/>
      <c r="J227" s="212">
        <f>ROUND(I227*H227,2)</f>
        <v>0</v>
      </c>
      <c r="K227" s="208" t="s">
        <v>125</v>
      </c>
      <c r="L227" s="47"/>
      <c r="M227" s="213" t="s">
        <v>21</v>
      </c>
      <c r="N227" s="214" t="s">
        <v>45</v>
      </c>
      <c r="O227" s="87"/>
      <c r="P227" s="215">
        <f>O227*H227</f>
        <v>0</v>
      </c>
      <c r="Q227" s="215">
        <v>0.00313</v>
      </c>
      <c r="R227" s="215">
        <f>Q227*H227</f>
        <v>0.79188999999999998</v>
      </c>
      <c r="S227" s="215">
        <v>0</v>
      </c>
      <c r="T227" s="21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7" t="s">
        <v>126</v>
      </c>
      <c r="AT227" s="217" t="s">
        <v>121</v>
      </c>
      <c r="AU227" s="217" t="s">
        <v>84</v>
      </c>
      <c r="AY227" s="19" t="s">
        <v>118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126</v>
      </c>
      <c r="BM227" s="217" t="s">
        <v>262</v>
      </c>
    </row>
    <row r="228" s="2" customFormat="1">
      <c r="A228" s="41"/>
      <c r="B228" s="42"/>
      <c r="C228" s="43"/>
      <c r="D228" s="219" t="s">
        <v>128</v>
      </c>
      <c r="E228" s="43"/>
      <c r="F228" s="220" t="s">
        <v>263</v>
      </c>
      <c r="G228" s="43"/>
      <c r="H228" s="43"/>
      <c r="I228" s="221"/>
      <c r="J228" s="43"/>
      <c r="K228" s="43"/>
      <c r="L228" s="47"/>
      <c r="M228" s="222"/>
      <c r="N228" s="22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19" t="s">
        <v>128</v>
      </c>
      <c r="AU228" s="19" t="s">
        <v>84</v>
      </c>
    </row>
    <row r="229" s="2" customFormat="1">
      <c r="A229" s="41"/>
      <c r="B229" s="42"/>
      <c r="C229" s="43"/>
      <c r="D229" s="224" t="s">
        <v>130</v>
      </c>
      <c r="E229" s="43"/>
      <c r="F229" s="225" t="s">
        <v>264</v>
      </c>
      <c r="G229" s="43"/>
      <c r="H229" s="43"/>
      <c r="I229" s="221"/>
      <c r="J229" s="43"/>
      <c r="K229" s="43"/>
      <c r="L229" s="47"/>
      <c r="M229" s="222"/>
      <c r="N229" s="22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19" t="s">
        <v>130</v>
      </c>
      <c r="AU229" s="19" t="s">
        <v>84</v>
      </c>
    </row>
    <row r="230" s="13" customFormat="1">
      <c r="A230" s="13"/>
      <c r="B230" s="226"/>
      <c r="C230" s="227"/>
      <c r="D230" s="219" t="s">
        <v>132</v>
      </c>
      <c r="E230" s="228" t="s">
        <v>21</v>
      </c>
      <c r="F230" s="229" t="s">
        <v>265</v>
      </c>
      <c r="G230" s="227"/>
      <c r="H230" s="230">
        <v>10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132</v>
      </c>
      <c r="AU230" s="236" t="s">
        <v>84</v>
      </c>
      <c r="AV230" s="13" t="s">
        <v>84</v>
      </c>
      <c r="AW230" s="13" t="s">
        <v>36</v>
      </c>
      <c r="AX230" s="13" t="s">
        <v>74</v>
      </c>
      <c r="AY230" s="236" t="s">
        <v>118</v>
      </c>
    </row>
    <row r="231" s="13" customFormat="1">
      <c r="A231" s="13"/>
      <c r="B231" s="226"/>
      <c r="C231" s="227"/>
      <c r="D231" s="219" t="s">
        <v>132</v>
      </c>
      <c r="E231" s="228" t="s">
        <v>21</v>
      </c>
      <c r="F231" s="229" t="s">
        <v>266</v>
      </c>
      <c r="G231" s="227"/>
      <c r="H231" s="230">
        <v>10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132</v>
      </c>
      <c r="AU231" s="236" t="s">
        <v>84</v>
      </c>
      <c r="AV231" s="13" t="s">
        <v>84</v>
      </c>
      <c r="AW231" s="13" t="s">
        <v>36</v>
      </c>
      <c r="AX231" s="13" t="s">
        <v>74</v>
      </c>
      <c r="AY231" s="236" t="s">
        <v>118</v>
      </c>
    </row>
    <row r="232" s="13" customFormat="1">
      <c r="A232" s="13"/>
      <c r="B232" s="226"/>
      <c r="C232" s="227"/>
      <c r="D232" s="219" t="s">
        <v>132</v>
      </c>
      <c r="E232" s="228" t="s">
        <v>21</v>
      </c>
      <c r="F232" s="229" t="s">
        <v>267</v>
      </c>
      <c r="G232" s="227"/>
      <c r="H232" s="230">
        <v>3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132</v>
      </c>
      <c r="AU232" s="236" t="s">
        <v>84</v>
      </c>
      <c r="AV232" s="13" t="s">
        <v>84</v>
      </c>
      <c r="AW232" s="13" t="s">
        <v>36</v>
      </c>
      <c r="AX232" s="13" t="s">
        <v>74</v>
      </c>
      <c r="AY232" s="236" t="s">
        <v>118</v>
      </c>
    </row>
    <row r="233" s="13" customFormat="1">
      <c r="A233" s="13"/>
      <c r="B233" s="226"/>
      <c r="C233" s="227"/>
      <c r="D233" s="219" t="s">
        <v>132</v>
      </c>
      <c r="E233" s="228" t="s">
        <v>21</v>
      </c>
      <c r="F233" s="229" t="s">
        <v>268</v>
      </c>
      <c r="G233" s="227"/>
      <c r="H233" s="230">
        <v>3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132</v>
      </c>
      <c r="AU233" s="236" t="s">
        <v>84</v>
      </c>
      <c r="AV233" s="13" t="s">
        <v>84</v>
      </c>
      <c r="AW233" s="13" t="s">
        <v>36</v>
      </c>
      <c r="AX233" s="13" t="s">
        <v>74</v>
      </c>
      <c r="AY233" s="236" t="s">
        <v>118</v>
      </c>
    </row>
    <row r="234" s="13" customFormat="1">
      <c r="A234" s="13"/>
      <c r="B234" s="226"/>
      <c r="C234" s="227"/>
      <c r="D234" s="219" t="s">
        <v>132</v>
      </c>
      <c r="E234" s="228" t="s">
        <v>21</v>
      </c>
      <c r="F234" s="229" t="s">
        <v>269</v>
      </c>
      <c r="G234" s="227"/>
      <c r="H234" s="230">
        <v>2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132</v>
      </c>
      <c r="AU234" s="236" t="s">
        <v>84</v>
      </c>
      <c r="AV234" s="13" t="s">
        <v>84</v>
      </c>
      <c r="AW234" s="13" t="s">
        <v>36</v>
      </c>
      <c r="AX234" s="13" t="s">
        <v>74</v>
      </c>
      <c r="AY234" s="236" t="s">
        <v>118</v>
      </c>
    </row>
    <row r="235" s="13" customFormat="1">
      <c r="A235" s="13"/>
      <c r="B235" s="226"/>
      <c r="C235" s="227"/>
      <c r="D235" s="219" t="s">
        <v>132</v>
      </c>
      <c r="E235" s="228" t="s">
        <v>21</v>
      </c>
      <c r="F235" s="229" t="s">
        <v>270</v>
      </c>
      <c r="G235" s="227"/>
      <c r="H235" s="230">
        <v>2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132</v>
      </c>
      <c r="AU235" s="236" t="s">
        <v>84</v>
      </c>
      <c r="AV235" s="13" t="s">
        <v>84</v>
      </c>
      <c r="AW235" s="13" t="s">
        <v>36</v>
      </c>
      <c r="AX235" s="13" t="s">
        <v>74</v>
      </c>
      <c r="AY235" s="236" t="s">
        <v>118</v>
      </c>
    </row>
    <row r="236" s="13" customFormat="1">
      <c r="A236" s="13"/>
      <c r="B236" s="226"/>
      <c r="C236" s="227"/>
      <c r="D236" s="219" t="s">
        <v>132</v>
      </c>
      <c r="E236" s="228" t="s">
        <v>21</v>
      </c>
      <c r="F236" s="229" t="s">
        <v>271</v>
      </c>
      <c r="G236" s="227"/>
      <c r="H236" s="230">
        <v>12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132</v>
      </c>
      <c r="AU236" s="236" t="s">
        <v>84</v>
      </c>
      <c r="AV236" s="13" t="s">
        <v>84</v>
      </c>
      <c r="AW236" s="13" t="s">
        <v>36</v>
      </c>
      <c r="AX236" s="13" t="s">
        <v>74</v>
      </c>
      <c r="AY236" s="236" t="s">
        <v>118</v>
      </c>
    </row>
    <row r="237" s="13" customFormat="1">
      <c r="A237" s="13"/>
      <c r="B237" s="226"/>
      <c r="C237" s="227"/>
      <c r="D237" s="219" t="s">
        <v>132</v>
      </c>
      <c r="E237" s="228" t="s">
        <v>21</v>
      </c>
      <c r="F237" s="229" t="s">
        <v>272</v>
      </c>
      <c r="G237" s="227"/>
      <c r="H237" s="230">
        <v>2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132</v>
      </c>
      <c r="AU237" s="236" t="s">
        <v>84</v>
      </c>
      <c r="AV237" s="13" t="s">
        <v>84</v>
      </c>
      <c r="AW237" s="13" t="s">
        <v>36</v>
      </c>
      <c r="AX237" s="13" t="s">
        <v>74</v>
      </c>
      <c r="AY237" s="236" t="s">
        <v>118</v>
      </c>
    </row>
    <row r="238" s="13" customFormat="1">
      <c r="A238" s="13"/>
      <c r="B238" s="226"/>
      <c r="C238" s="227"/>
      <c r="D238" s="219" t="s">
        <v>132</v>
      </c>
      <c r="E238" s="228" t="s">
        <v>21</v>
      </c>
      <c r="F238" s="229" t="s">
        <v>273</v>
      </c>
      <c r="G238" s="227"/>
      <c r="H238" s="230">
        <v>2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132</v>
      </c>
      <c r="AU238" s="236" t="s">
        <v>84</v>
      </c>
      <c r="AV238" s="13" t="s">
        <v>84</v>
      </c>
      <c r="AW238" s="13" t="s">
        <v>36</v>
      </c>
      <c r="AX238" s="13" t="s">
        <v>74</v>
      </c>
      <c r="AY238" s="236" t="s">
        <v>118</v>
      </c>
    </row>
    <row r="239" s="13" customFormat="1">
      <c r="A239" s="13"/>
      <c r="B239" s="226"/>
      <c r="C239" s="227"/>
      <c r="D239" s="219" t="s">
        <v>132</v>
      </c>
      <c r="E239" s="228" t="s">
        <v>21</v>
      </c>
      <c r="F239" s="229" t="s">
        <v>274</v>
      </c>
      <c r="G239" s="227"/>
      <c r="H239" s="230">
        <v>2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132</v>
      </c>
      <c r="AU239" s="236" t="s">
        <v>84</v>
      </c>
      <c r="AV239" s="13" t="s">
        <v>84</v>
      </c>
      <c r="AW239" s="13" t="s">
        <v>36</v>
      </c>
      <c r="AX239" s="13" t="s">
        <v>74</v>
      </c>
      <c r="AY239" s="236" t="s">
        <v>118</v>
      </c>
    </row>
    <row r="240" s="13" customFormat="1">
      <c r="A240" s="13"/>
      <c r="B240" s="226"/>
      <c r="C240" s="227"/>
      <c r="D240" s="219" t="s">
        <v>132</v>
      </c>
      <c r="E240" s="228" t="s">
        <v>21</v>
      </c>
      <c r="F240" s="229" t="s">
        <v>275</v>
      </c>
      <c r="G240" s="227"/>
      <c r="H240" s="230">
        <v>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132</v>
      </c>
      <c r="AU240" s="236" t="s">
        <v>84</v>
      </c>
      <c r="AV240" s="13" t="s">
        <v>84</v>
      </c>
      <c r="AW240" s="13" t="s">
        <v>36</v>
      </c>
      <c r="AX240" s="13" t="s">
        <v>74</v>
      </c>
      <c r="AY240" s="236" t="s">
        <v>118</v>
      </c>
    </row>
    <row r="241" s="13" customFormat="1">
      <c r="A241" s="13"/>
      <c r="B241" s="226"/>
      <c r="C241" s="227"/>
      <c r="D241" s="219" t="s">
        <v>132</v>
      </c>
      <c r="E241" s="228" t="s">
        <v>21</v>
      </c>
      <c r="F241" s="229" t="s">
        <v>276</v>
      </c>
      <c r="G241" s="227"/>
      <c r="H241" s="230">
        <v>84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132</v>
      </c>
      <c r="AU241" s="236" t="s">
        <v>84</v>
      </c>
      <c r="AV241" s="13" t="s">
        <v>84</v>
      </c>
      <c r="AW241" s="13" t="s">
        <v>36</v>
      </c>
      <c r="AX241" s="13" t="s">
        <v>74</v>
      </c>
      <c r="AY241" s="236" t="s">
        <v>118</v>
      </c>
    </row>
    <row r="242" s="13" customFormat="1">
      <c r="A242" s="13"/>
      <c r="B242" s="226"/>
      <c r="C242" s="227"/>
      <c r="D242" s="219" t="s">
        <v>132</v>
      </c>
      <c r="E242" s="228" t="s">
        <v>21</v>
      </c>
      <c r="F242" s="229" t="s">
        <v>277</v>
      </c>
      <c r="G242" s="227"/>
      <c r="H242" s="230">
        <v>24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132</v>
      </c>
      <c r="AU242" s="236" t="s">
        <v>84</v>
      </c>
      <c r="AV242" s="13" t="s">
        <v>84</v>
      </c>
      <c r="AW242" s="13" t="s">
        <v>36</v>
      </c>
      <c r="AX242" s="13" t="s">
        <v>74</v>
      </c>
      <c r="AY242" s="236" t="s">
        <v>118</v>
      </c>
    </row>
    <row r="243" s="13" customFormat="1">
      <c r="A243" s="13"/>
      <c r="B243" s="226"/>
      <c r="C243" s="227"/>
      <c r="D243" s="219" t="s">
        <v>132</v>
      </c>
      <c r="E243" s="228" t="s">
        <v>21</v>
      </c>
      <c r="F243" s="229" t="s">
        <v>278</v>
      </c>
      <c r="G243" s="227"/>
      <c r="H243" s="230">
        <v>4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132</v>
      </c>
      <c r="AU243" s="236" t="s">
        <v>84</v>
      </c>
      <c r="AV243" s="13" t="s">
        <v>84</v>
      </c>
      <c r="AW243" s="13" t="s">
        <v>36</v>
      </c>
      <c r="AX243" s="13" t="s">
        <v>74</v>
      </c>
      <c r="AY243" s="236" t="s">
        <v>118</v>
      </c>
    </row>
    <row r="244" s="13" customFormat="1">
      <c r="A244" s="13"/>
      <c r="B244" s="226"/>
      <c r="C244" s="227"/>
      <c r="D244" s="219" t="s">
        <v>132</v>
      </c>
      <c r="E244" s="228" t="s">
        <v>21</v>
      </c>
      <c r="F244" s="229" t="s">
        <v>279</v>
      </c>
      <c r="G244" s="227"/>
      <c r="H244" s="230">
        <v>4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132</v>
      </c>
      <c r="AU244" s="236" t="s">
        <v>84</v>
      </c>
      <c r="AV244" s="13" t="s">
        <v>84</v>
      </c>
      <c r="AW244" s="13" t="s">
        <v>36</v>
      </c>
      <c r="AX244" s="13" t="s">
        <v>74</v>
      </c>
      <c r="AY244" s="236" t="s">
        <v>118</v>
      </c>
    </row>
    <row r="245" s="13" customFormat="1">
      <c r="A245" s="13"/>
      <c r="B245" s="226"/>
      <c r="C245" s="227"/>
      <c r="D245" s="219" t="s">
        <v>132</v>
      </c>
      <c r="E245" s="228" t="s">
        <v>21</v>
      </c>
      <c r="F245" s="229" t="s">
        <v>280</v>
      </c>
      <c r="G245" s="227"/>
      <c r="H245" s="230">
        <v>18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132</v>
      </c>
      <c r="AU245" s="236" t="s">
        <v>84</v>
      </c>
      <c r="AV245" s="13" t="s">
        <v>84</v>
      </c>
      <c r="AW245" s="13" t="s">
        <v>36</v>
      </c>
      <c r="AX245" s="13" t="s">
        <v>74</v>
      </c>
      <c r="AY245" s="236" t="s">
        <v>118</v>
      </c>
    </row>
    <row r="246" s="13" customFormat="1">
      <c r="A246" s="13"/>
      <c r="B246" s="226"/>
      <c r="C246" s="227"/>
      <c r="D246" s="219" t="s">
        <v>132</v>
      </c>
      <c r="E246" s="228" t="s">
        <v>21</v>
      </c>
      <c r="F246" s="229" t="s">
        <v>281</v>
      </c>
      <c r="G246" s="227"/>
      <c r="H246" s="230">
        <v>3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132</v>
      </c>
      <c r="AU246" s="236" t="s">
        <v>84</v>
      </c>
      <c r="AV246" s="13" t="s">
        <v>84</v>
      </c>
      <c r="AW246" s="13" t="s">
        <v>36</v>
      </c>
      <c r="AX246" s="13" t="s">
        <v>74</v>
      </c>
      <c r="AY246" s="236" t="s">
        <v>118</v>
      </c>
    </row>
    <row r="247" s="13" customFormat="1">
      <c r="A247" s="13"/>
      <c r="B247" s="226"/>
      <c r="C247" s="227"/>
      <c r="D247" s="219" t="s">
        <v>132</v>
      </c>
      <c r="E247" s="228" t="s">
        <v>21</v>
      </c>
      <c r="F247" s="229" t="s">
        <v>282</v>
      </c>
      <c r="G247" s="227"/>
      <c r="H247" s="230">
        <v>6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132</v>
      </c>
      <c r="AU247" s="236" t="s">
        <v>84</v>
      </c>
      <c r="AV247" s="13" t="s">
        <v>84</v>
      </c>
      <c r="AW247" s="13" t="s">
        <v>36</v>
      </c>
      <c r="AX247" s="13" t="s">
        <v>74</v>
      </c>
      <c r="AY247" s="236" t="s">
        <v>118</v>
      </c>
    </row>
    <row r="248" s="13" customFormat="1">
      <c r="A248" s="13"/>
      <c r="B248" s="226"/>
      <c r="C248" s="227"/>
      <c r="D248" s="219" t="s">
        <v>132</v>
      </c>
      <c r="E248" s="228" t="s">
        <v>21</v>
      </c>
      <c r="F248" s="229" t="s">
        <v>283</v>
      </c>
      <c r="G248" s="227"/>
      <c r="H248" s="230">
        <v>3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132</v>
      </c>
      <c r="AU248" s="236" t="s">
        <v>84</v>
      </c>
      <c r="AV248" s="13" t="s">
        <v>84</v>
      </c>
      <c r="AW248" s="13" t="s">
        <v>36</v>
      </c>
      <c r="AX248" s="13" t="s">
        <v>74</v>
      </c>
      <c r="AY248" s="236" t="s">
        <v>118</v>
      </c>
    </row>
    <row r="249" s="13" customFormat="1">
      <c r="A249" s="13"/>
      <c r="B249" s="226"/>
      <c r="C249" s="227"/>
      <c r="D249" s="219" t="s">
        <v>132</v>
      </c>
      <c r="E249" s="228" t="s">
        <v>21</v>
      </c>
      <c r="F249" s="229" t="s">
        <v>284</v>
      </c>
      <c r="G249" s="227"/>
      <c r="H249" s="230">
        <v>3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132</v>
      </c>
      <c r="AU249" s="236" t="s">
        <v>84</v>
      </c>
      <c r="AV249" s="13" t="s">
        <v>84</v>
      </c>
      <c r="AW249" s="13" t="s">
        <v>36</v>
      </c>
      <c r="AX249" s="13" t="s">
        <v>74</v>
      </c>
      <c r="AY249" s="236" t="s">
        <v>118</v>
      </c>
    </row>
    <row r="250" s="13" customFormat="1">
      <c r="A250" s="13"/>
      <c r="B250" s="226"/>
      <c r="C250" s="227"/>
      <c r="D250" s="219" t="s">
        <v>132</v>
      </c>
      <c r="E250" s="228" t="s">
        <v>21</v>
      </c>
      <c r="F250" s="229" t="s">
        <v>285</v>
      </c>
      <c r="G250" s="227"/>
      <c r="H250" s="230">
        <v>2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132</v>
      </c>
      <c r="AU250" s="236" t="s">
        <v>84</v>
      </c>
      <c r="AV250" s="13" t="s">
        <v>84</v>
      </c>
      <c r="AW250" s="13" t="s">
        <v>36</v>
      </c>
      <c r="AX250" s="13" t="s">
        <v>74</v>
      </c>
      <c r="AY250" s="236" t="s">
        <v>118</v>
      </c>
    </row>
    <row r="251" s="13" customFormat="1">
      <c r="A251" s="13"/>
      <c r="B251" s="226"/>
      <c r="C251" s="227"/>
      <c r="D251" s="219" t="s">
        <v>132</v>
      </c>
      <c r="E251" s="228" t="s">
        <v>21</v>
      </c>
      <c r="F251" s="229" t="s">
        <v>286</v>
      </c>
      <c r="G251" s="227"/>
      <c r="H251" s="230">
        <v>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132</v>
      </c>
      <c r="AU251" s="236" t="s">
        <v>84</v>
      </c>
      <c r="AV251" s="13" t="s">
        <v>84</v>
      </c>
      <c r="AW251" s="13" t="s">
        <v>36</v>
      </c>
      <c r="AX251" s="13" t="s">
        <v>74</v>
      </c>
      <c r="AY251" s="236" t="s">
        <v>118</v>
      </c>
    </row>
    <row r="252" s="13" customFormat="1">
      <c r="A252" s="13"/>
      <c r="B252" s="226"/>
      <c r="C252" s="227"/>
      <c r="D252" s="219" t="s">
        <v>132</v>
      </c>
      <c r="E252" s="228" t="s">
        <v>21</v>
      </c>
      <c r="F252" s="229" t="s">
        <v>287</v>
      </c>
      <c r="G252" s="227"/>
      <c r="H252" s="230">
        <v>2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132</v>
      </c>
      <c r="AU252" s="236" t="s">
        <v>84</v>
      </c>
      <c r="AV252" s="13" t="s">
        <v>84</v>
      </c>
      <c r="AW252" s="13" t="s">
        <v>36</v>
      </c>
      <c r="AX252" s="13" t="s">
        <v>74</v>
      </c>
      <c r="AY252" s="236" t="s">
        <v>118</v>
      </c>
    </row>
    <row r="253" s="13" customFormat="1">
      <c r="A253" s="13"/>
      <c r="B253" s="226"/>
      <c r="C253" s="227"/>
      <c r="D253" s="219" t="s">
        <v>132</v>
      </c>
      <c r="E253" s="228" t="s">
        <v>21</v>
      </c>
      <c r="F253" s="229" t="s">
        <v>288</v>
      </c>
      <c r="G253" s="227"/>
      <c r="H253" s="230">
        <v>3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132</v>
      </c>
      <c r="AU253" s="236" t="s">
        <v>84</v>
      </c>
      <c r="AV253" s="13" t="s">
        <v>84</v>
      </c>
      <c r="AW253" s="13" t="s">
        <v>36</v>
      </c>
      <c r="AX253" s="13" t="s">
        <v>74</v>
      </c>
      <c r="AY253" s="236" t="s">
        <v>118</v>
      </c>
    </row>
    <row r="254" s="13" customFormat="1">
      <c r="A254" s="13"/>
      <c r="B254" s="226"/>
      <c r="C254" s="227"/>
      <c r="D254" s="219" t="s">
        <v>132</v>
      </c>
      <c r="E254" s="228" t="s">
        <v>21</v>
      </c>
      <c r="F254" s="229" t="s">
        <v>289</v>
      </c>
      <c r="G254" s="227"/>
      <c r="H254" s="230">
        <v>3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132</v>
      </c>
      <c r="AU254" s="236" t="s">
        <v>84</v>
      </c>
      <c r="AV254" s="13" t="s">
        <v>84</v>
      </c>
      <c r="AW254" s="13" t="s">
        <v>36</v>
      </c>
      <c r="AX254" s="13" t="s">
        <v>74</v>
      </c>
      <c r="AY254" s="236" t="s">
        <v>118</v>
      </c>
    </row>
    <row r="255" s="13" customFormat="1">
      <c r="A255" s="13"/>
      <c r="B255" s="226"/>
      <c r="C255" s="227"/>
      <c r="D255" s="219" t="s">
        <v>132</v>
      </c>
      <c r="E255" s="228" t="s">
        <v>21</v>
      </c>
      <c r="F255" s="229" t="s">
        <v>290</v>
      </c>
      <c r="G255" s="227"/>
      <c r="H255" s="230">
        <v>6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132</v>
      </c>
      <c r="AU255" s="236" t="s">
        <v>84</v>
      </c>
      <c r="AV255" s="13" t="s">
        <v>84</v>
      </c>
      <c r="AW255" s="13" t="s">
        <v>36</v>
      </c>
      <c r="AX255" s="13" t="s">
        <v>74</v>
      </c>
      <c r="AY255" s="236" t="s">
        <v>118</v>
      </c>
    </row>
    <row r="256" s="13" customFormat="1">
      <c r="A256" s="13"/>
      <c r="B256" s="226"/>
      <c r="C256" s="227"/>
      <c r="D256" s="219" t="s">
        <v>132</v>
      </c>
      <c r="E256" s="228" t="s">
        <v>21</v>
      </c>
      <c r="F256" s="229" t="s">
        <v>291</v>
      </c>
      <c r="G256" s="227"/>
      <c r="H256" s="230">
        <v>3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132</v>
      </c>
      <c r="AU256" s="236" t="s">
        <v>84</v>
      </c>
      <c r="AV256" s="13" t="s">
        <v>84</v>
      </c>
      <c r="AW256" s="13" t="s">
        <v>36</v>
      </c>
      <c r="AX256" s="13" t="s">
        <v>74</v>
      </c>
      <c r="AY256" s="236" t="s">
        <v>118</v>
      </c>
    </row>
    <row r="257" s="13" customFormat="1">
      <c r="A257" s="13"/>
      <c r="B257" s="226"/>
      <c r="C257" s="227"/>
      <c r="D257" s="219" t="s">
        <v>132</v>
      </c>
      <c r="E257" s="228" t="s">
        <v>21</v>
      </c>
      <c r="F257" s="229" t="s">
        <v>292</v>
      </c>
      <c r="G257" s="227"/>
      <c r="H257" s="230">
        <v>3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132</v>
      </c>
      <c r="AU257" s="236" t="s">
        <v>84</v>
      </c>
      <c r="AV257" s="13" t="s">
        <v>84</v>
      </c>
      <c r="AW257" s="13" t="s">
        <v>36</v>
      </c>
      <c r="AX257" s="13" t="s">
        <v>74</v>
      </c>
      <c r="AY257" s="236" t="s">
        <v>118</v>
      </c>
    </row>
    <row r="258" s="13" customFormat="1">
      <c r="A258" s="13"/>
      <c r="B258" s="226"/>
      <c r="C258" s="227"/>
      <c r="D258" s="219" t="s">
        <v>132</v>
      </c>
      <c r="E258" s="228" t="s">
        <v>21</v>
      </c>
      <c r="F258" s="229" t="s">
        <v>293</v>
      </c>
      <c r="G258" s="227"/>
      <c r="H258" s="230">
        <v>3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132</v>
      </c>
      <c r="AU258" s="236" t="s">
        <v>84</v>
      </c>
      <c r="AV258" s="13" t="s">
        <v>84</v>
      </c>
      <c r="AW258" s="13" t="s">
        <v>36</v>
      </c>
      <c r="AX258" s="13" t="s">
        <v>74</v>
      </c>
      <c r="AY258" s="236" t="s">
        <v>118</v>
      </c>
    </row>
    <row r="259" s="13" customFormat="1">
      <c r="A259" s="13"/>
      <c r="B259" s="226"/>
      <c r="C259" s="227"/>
      <c r="D259" s="219" t="s">
        <v>132</v>
      </c>
      <c r="E259" s="228" t="s">
        <v>21</v>
      </c>
      <c r="F259" s="229" t="s">
        <v>294</v>
      </c>
      <c r="G259" s="227"/>
      <c r="H259" s="230">
        <v>2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132</v>
      </c>
      <c r="AU259" s="236" t="s">
        <v>84</v>
      </c>
      <c r="AV259" s="13" t="s">
        <v>84</v>
      </c>
      <c r="AW259" s="13" t="s">
        <v>36</v>
      </c>
      <c r="AX259" s="13" t="s">
        <v>74</v>
      </c>
      <c r="AY259" s="236" t="s">
        <v>118</v>
      </c>
    </row>
    <row r="260" s="13" customFormat="1">
      <c r="A260" s="13"/>
      <c r="B260" s="226"/>
      <c r="C260" s="227"/>
      <c r="D260" s="219" t="s">
        <v>132</v>
      </c>
      <c r="E260" s="228" t="s">
        <v>21</v>
      </c>
      <c r="F260" s="229" t="s">
        <v>295</v>
      </c>
      <c r="G260" s="227"/>
      <c r="H260" s="230">
        <v>3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132</v>
      </c>
      <c r="AU260" s="236" t="s">
        <v>84</v>
      </c>
      <c r="AV260" s="13" t="s">
        <v>84</v>
      </c>
      <c r="AW260" s="13" t="s">
        <v>36</v>
      </c>
      <c r="AX260" s="13" t="s">
        <v>74</v>
      </c>
      <c r="AY260" s="236" t="s">
        <v>118</v>
      </c>
    </row>
    <row r="261" s="13" customFormat="1">
      <c r="A261" s="13"/>
      <c r="B261" s="226"/>
      <c r="C261" s="227"/>
      <c r="D261" s="219" t="s">
        <v>132</v>
      </c>
      <c r="E261" s="228" t="s">
        <v>21</v>
      </c>
      <c r="F261" s="229" t="s">
        <v>296</v>
      </c>
      <c r="G261" s="227"/>
      <c r="H261" s="230">
        <v>4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132</v>
      </c>
      <c r="AU261" s="236" t="s">
        <v>84</v>
      </c>
      <c r="AV261" s="13" t="s">
        <v>84</v>
      </c>
      <c r="AW261" s="13" t="s">
        <v>36</v>
      </c>
      <c r="AX261" s="13" t="s">
        <v>74</v>
      </c>
      <c r="AY261" s="236" t="s">
        <v>118</v>
      </c>
    </row>
    <row r="262" s="13" customFormat="1">
      <c r="A262" s="13"/>
      <c r="B262" s="226"/>
      <c r="C262" s="227"/>
      <c r="D262" s="219" t="s">
        <v>132</v>
      </c>
      <c r="E262" s="228" t="s">
        <v>21</v>
      </c>
      <c r="F262" s="229" t="s">
        <v>297</v>
      </c>
      <c r="G262" s="227"/>
      <c r="H262" s="230">
        <v>4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132</v>
      </c>
      <c r="AU262" s="236" t="s">
        <v>84</v>
      </c>
      <c r="AV262" s="13" t="s">
        <v>84</v>
      </c>
      <c r="AW262" s="13" t="s">
        <v>36</v>
      </c>
      <c r="AX262" s="13" t="s">
        <v>74</v>
      </c>
      <c r="AY262" s="236" t="s">
        <v>118</v>
      </c>
    </row>
    <row r="263" s="13" customFormat="1">
      <c r="A263" s="13"/>
      <c r="B263" s="226"/>
      <c r="C263" s="227"/>
      <c r="D263" s="219" t="s">
        <v>132</v>
      </c>
      <c r="E263" s="228" t="s">
        <v>21</v>
      </c>
      <c r="F263" s="229" t="s">
        <v>298</v>
      </c>
      <c r="G263" s="227"/>
      <c r="H263" s="230">
        <v>3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132</v>
      </c>
      <c r="AU263" s="236" t="s">
        <v>84</v>
      </c>
      <c r="AV263" s="13" t="s">
        <v>84</v>
      </c>
      <c r="AW263" s="13" t="s">
        <v>36</v>
      </c>
      <c r="AX263" s="13" t="s">
        <v>74</v>
      </c>
      <c r="AY263" s="236" t="s">
        <v>118</v>
      </c>
    </row>
    <row r="264" s="13" customFormat="1">
      <c r="A264" s="13"/>
      <c r="B264" s="226"/>
      <c r="C264" s="227"/>
      <c r="D264" s="219" t="s">
        <v>132</v>
      </c>
      <c r="E264" s="228" t="s">
        <v>21</v>
      </c>
      <c r="F264" s="229" t="s">
        <v>299</v>
      </c>
      <c r="G264" s="227"/>
      <c r="H264" s="230">
        <v>3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132</v>
      </c>
      <c r="AU264" s="236" t="s">
        <v>84</v>
      </c>
      <c r="AV264" s="13" t="s">
        <v>84</v>
      </c>
      <c r="AW264" s="13" t="s">
        <v>36</v>
      </c>
      <c r="AX264" s="13" t="s">
        <v>74</v>
      </c>
      <c r="AY264" s="236" t="s">
        <v>118</v>
      </c>
    </row>
    <row r="265" s="13" customFormat="1">
      <c r="A265" s="13"/>
      <c r="B265" s="226"/>
      <c r="C265" s="227"/>
      <c r="D265" s="219" t="s">
        <v>132</v>
      </c>
      <c r="E265" s="228" t="s">
        <v>21</v>
      </c>
      <c r="F265" s="229" t="s">
        <v>300</v>
      </c>
      <c r="G265" s="227"/>
      <c r="H265" s="230">
        <v>1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132</v>
      </c>
      <c r="AU265" s="236" t="s">
        <v>84</v>
      </c>
      <c r="AV265" s="13" t="s">
        <v>84</v>
      </c>
      <c r="AW265" s="13" t="s">
        <v>36</v>
      </c>
      <c r="AX265" s="13" t="s">
        <v>74</v>
      </c>
      <c r="AY265" s="236" t="s">
        <v>118</v>
      </c>
    </row>
    <row r="266" s="13" customFormat="1">
      <c r="A266" s="13"/>
      <c r="B266" s="226"/>
      <c r="C266" s="227"/>
      <c r="D266" s="219" t="s">
        <v>132</v>
      </c>
      <c r="E266" s="228" t="s">
        <v>21</v>
      </c>
      <c r="F266" s="229" t="s">
        <v>301</v>
      </c>
      <c r="G266" s="227"/>
      <c r="H266" s="230">
        <v>1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132</v>
      </c>
      <c r="AU266" s="236" t="s">
        <v>84</v>
      </c>
      <c r="AV266" s="13" t="s">
        <v>84</v>
      </c>
      <c r="AW266" s="13" t="s">
        <v>36</v>
      </c>
      <c r="AX266" s="13" t="s">
        <v>74</v>
      </c>
      <c r="AY266" s="236" t="s">
        <v>118</v>
      </c>
    </row>
    <row r="267" s="13" customFormat="1">
      <c r="A267" s="13"/>
      <c r="B267" s="226"/>
      <c r="C267" s="227"/>
      <c r="D267" s="219" t="s">
        <v>132</v>
      </c>
      <c r="E267" s="228" t="s">
        <v>21</v>
      </c>
      <c r="F267" s="229" t="s">
        <v>302</v>
      </c>
      <c r="G267" s="227"/>
      <c r="H267" s="230">
        <v>2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132</v>
      </c>
      <c r="AU267" s="236" t="s">
        <v>84</v>
      </c>
      <c r="AV267" s="13" t="s">
        <v>84</v>
      </c>
      <c r="AW267" s="13" t="s">
        <v>36</v>
      </c>
      <c r="AX267" s="13" t="s">
        <v>74</v>
      </c>
      <c r="AY267" s="236" t="s">
        <v>118</v>
      </c>
    </row>
    <row r="268" s="13" customFormat="1">
      <c r="A268" s="13"/>
      <c r="B268" s="226"/>
      <c r="C268" s="227"/>
      <c r="D268" s="219" t="s">
        <v>132</v>
      </c>
      <c r="E268" s="228" t="s">
        <v>21</v>
      </c>
      <c r="F268" s="229" t="s">
        <v>303</v>
      </c>
      <c r="G268" s="227"/>
      <c r="H268" s="230">
        <v>2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132</v>
      </c>
      <c r="AU268" s="236" t="s">
        <v>84</v>
      </c>
      <c r="AV268" s="13" t="s">
        <v>84</v>
      </c>
      <c r="AW268" s="13" t="s">
        <v>36</v>
      </c>
      <c r="AX268" s="13" t="s">
        <v>74</v>
      </c>
      <c r="AY268" s="236" t="s">
        <v>118</v>
      </c>
    </row>
    <row r="269" s="13" customFormat="1">
      <c r="A269" s="13"/>
      <c r="B269" s="226"/>
      <c r="C269" s="227"/>
      <c r="D269" s="219" t="s">
        <v>132</v>
      </c>
      <c r="E269" s="228" t="s">
        <v>21</v>
      </c>
      <c r="F269" s="229" t="s">
        <v>304</v>
      </c>
      <c r="G269" s="227"/>
      <c r="H269" s="230">
        <v>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132</v>
      </c>
      <c r="AU269" s="236" t="s">
        <v>84</v>
      </c>
      <c r="AV269" s="13" t="s">
        <v>84</v>
      </c>
      <c r="AW269" s="13" t="s">
        <v>36</v>
      </c>
      <c r="AX269" s="13" t="s">
        <v>74</v>
      </c>
      <c r="AY269" s="236" t="s">
        <v>118</v>
      </c>
    </row>
    <row r="270" s="14" customFormat="1">
      <c r="A270" s="14"/>
      <c r="B270" s="237"/>
      <c r="C270" s="238"/>
      <c r="D270" s="219" t="s">
        <v>132</v>
      </c>
      <c r="E270" s="239" t="s">
        <v>21</v>
      </c>
      <c r="F270" s="240" t="s">
        <v>148</v>
      </c>
      <c r="G270" s="238"/>
      <c r="H270" s="241">
        <v>253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132</v>
      </c>
      <c r="AU270" s="247" t="s">
        <v>84</v>
      </c>
      <c r="AV270" s="14" t="s">
        <v>126</v>
      </c>
      <c r="AW270" s="14" t="s">
        <v>36</v>
      </c>
      <c r="AX270" s="14" t="s">
        <v>79</v>
      </c>
      <c r="AY270" s="247" t="s">
        <v>118</v>
      </c>
    </row>
    <row r="271" s="2" customFormat="1" ht="33" customHeight="1">
      <c r="A271" s="41"/>
      <c r="B271" s="42"/>
      <c r="C271" s="206" t="s">
        <v>8</v>
      </c>
      <c r="D271" s="206" t="s">
        <v>121</v>
      </c>
      <c r="E271" s="207" t="s">
        <v>305</v>
      </c>
      <c r="F271" s="208" t="s">
        <v>306</v>
      </c>
      <c r="G271" s="209" t="s">
        <v>124</v>
      </c>
      <c r="H271" s="210">
        <v>31</v>
      </c>
      <c r="I271" s="211"/>
      <c r="J271" s="212">
        <f>ROUND(I271*H271,2)</f>
        <v>0</v>
      </c>
      <c r="K271" s="208" t="s">
        <v>125</v>
      </c>
      <c r="L271" s="47"/>
      <c r="M271" s="213" t="s">
        <v>21</v>
      </c>
      <c r="N271" s="214" t="s">
        <v>45</v>
      </c>
      <c r="O271" s="87"/>
      <c r="P271" s="215">
        <f>O271*H271</f>
        <v>0</v>
      </c>
      <c r="Q271" s="215">
        <v>0.00562</v>
      </c>
      <c r="R271" s="215">
        <f>Q271*H271</f>
        <v>0.17421999999999999</v>
      </c>
      <c r="S271" s="215">
        <v>0</v>
      </c>
      <c r="T271" s="216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7" t="s">
        <v>126</v>
      </c>
      <c r="AT271" s="217" t="s">
        <v>121</v>
      </c>
      <c r="AU271" s="217" t="s">
        <v>84</v>
      </c>
      <c r="AY271" s="19" t="s">
        <v>118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79</v>
      </c>
      <c r="BK271" s="218">
        <f>ROUND(I271*H271,2)</f>
        <v>0</v>
      </c>
      <c r="BL271" s="19" t="s">
        <v>126</v>
      </c>
      <c r="BM271" s="217" t="s">
        <v>307</v>
      </c>
    </row>
    <row r="272" s="2" customFormat="1">
      <c r="A272" s="41"/>
      <c r="B272" s="42"/>
      <c r="C272" s="43"/>
      <c r="D272" s="219" t="s">
        <v>128</v>
      </c>
      <c r="E272" s="43"/>
      <c r="F272" s="220" t="s">
        <v>308</v>
      </c>
      <c r="G272" s="43"/>
      <c r="H272" s="43"/>
      <c r="I272" s="221"/>
      <c r="J272" s="43"/>
      <c r="K272" s="43"/>
      <c r="L272" s="47"/>
      <c r="M272" s="222"/>
      <c r="N272" s="223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19" t="s">
        <v>128</v>
      </c>
      <c r="AU272" s="19" t="s">
        <v>84</v>
      </c>
    </row>
    <row r="273" s="2" customFormat="1">
      <c r="A273" s="41"/>
      <c r="B273" s="42"/>
      <c r="C273" s="43"/>
      <c r="D273" s="224" t="s">
        <v>130</v>
      </c>
      <c r="E273" s="43"/>
      <c r="F273" s="225" t="s">
        <v>309</v>
      </c>
      <c r="G273" s="43"/>
      <c r="H273" s="43"/>
      <c r="I273" s="221"/>
      <c r="J273" s="43"/>
      <c r="K273" s="43"/>
      <c r="L273" s="47"/>
      <c r="M273" s="222"/>
      <c r="N273" s="223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130</v>
      </c>
      <c r="AU273" s="19" t="s">
        <v>84</v>
      </c>
    </row>
    <row r="274" s="13" customFormat="1">
      <c r="A274" s="13"/>
      <c r="B274" s="226"/>
      <c r="C274" s="227"/>
      <c r="D274" s="219" t="s">
        <v>132</v>
      </c>
      <c r="E274" s="228" t="s">
        <v>21</v>
      </c>
      <c r="F274" s="229" t="s">
        <v>310</v>
      </c>
      <c r="G274" s="227"/>
      <c r="H274" s="230">
        <v>5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132</v>
      </c>
      <c r="AU274" s="236" t="s">
        <v>84</v>
      </c>
      <c r="AV274" s="13" t="s">
        <v>84</v>
      </c>
      <c r="AW274" s="13" t="s">
        <v>36</v>
      </c>
      <c r="AX274" s="13" t="s">
        <v>74</v>
      </c>
      <c r="AY274" s="236" t="s">
        <v>118</v>
      </c>
    </row>
    <row r="275" s="13" customFormat="1">
      <c r="A275" s="13"/>
      <c r="B275" s="226"/>
      <c r="C275" s="227"/>
      <c r="D275" s="219" t="s">
        <v>132</v>
      </c>
      <c r="E275" s="228" t="s">
        <v>21</v>
      </c>
      <c r="F275" s="229" t="s">
        <v>311</v>
      </c>
      <c r="G275" s="227"/>
      <c r="H275" s="230">
        <v>5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132</v>
      </c>
      <c r="AU275" s="236" t="s">
        <v>84</v>
      </c>
      <c r="AV275" s="13" t="s">
        <v>84</v>
      </c>
      <c r="AW275" s="13" t="s">
        <v>36</v>
      </c>
      <c r="AX275" s="13" t="s">
        <v>74</v>
      </c>
      <c r="AY275" s="236" t="s">
        <v>118</v>
      </c>
    </row>
    <row r="276" s="13" customFormat="1">
      <c r="A276" s="13"/>
      <c r="B276" s="226"/>
      <c r="C276" s="227"/>
      <c r="D276" s="219" t="s">
        <v>132</v>
      </c>
      <c r="E276" s="228" t="s">
        <v>21</v>
      </c>
      <c r="F276" s="229" t="s">
        <v>312</v>
      </c>
      <c r="G276" s="227"/>
      <c r="H276" s="230">
        <v>1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132</v>
      </c>
      <c r="AU276" s="236" t="s">
        <v>84</v>
      </c>
      <c r="AV276" s="13" t="s">
        <v>84</v>
      </c>
      <c r="AW276" s="13" t="s">
        <v>36</v>
      </c>
      <c r="AX276" s="13" t="s">
        <v>74</v>
      </c>
      <c r="AY276" s="236" t="s">
        <v>118</v>
      </c>
    </row>
    <row r="277" s="13" customFormat="1">
      <c r="A277" s="13"/>
      <c r="B277" s="226"/>
      <c r="C277" s="227"/>
      <c r="D277" s="219" t="s">
        <v>132</v>
      </c>
      <c r="E277" s="228" t="s">
        <v>21</v>
      </c>
      <c r="F277" s="229" t="s">
        <v>313</v>
      </c>
      <c r="G277" s="227"/>
      <c r="H277" s="230">
        <v>1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132</v>
      </c>
      <c r="AU277" s="236" t="s">
        <v>84</v>
      </c>
      <c r="AV277" s="13" t="s">
        <v>84</v>
      </c>
      <c r="AW277" s="13" t="s">
        <v>36</v>
      </c>
      <c r="AX277" s="13" t="s">
        <v>74</v>
      </c>
      <c r="AY277" s="236" t="s">
        <v>118</v>
      </c>
    </row>
    <row r="278" s="13" customFormat="1">
      <c r="A278" s="13"/>
      <c r="B278" s="226"/>
      <c r="C278" s="227"/>
      <c r="D278" s="219" t="s">
        <v>132</v>
      </c>
      <c r="E278" s="228" t="s">
        <v>21</v>
      </c>
      <c r="F278" s="229" t="s">
        <v>314</v>
      </c>
      <c r="G278" s="227"/>
      <c r="H278" s="230">
        <v>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132</v>
      </c>
      <c r="AU278" s="236" t="s">
        <v>84</v>
      </c>
      <c r="AV278" s="13" t="s">
        <v>84</v>
      </c>
      <c r="AW278" s="13" t="s">
        <v>36</v>
      </c>
      <c r="AX278" s="13" t="s">
        <v>74</v>
      </c>
      <c r="AY278" s="236" t="s">
        <v>118</v>
      </c>
    </row>
    <row r="279" s="13" customFormat="1">
      <c r="A279" s="13"/>
      <c r="B279" s="226"/>
      <c r="C279" s="227"/>
      <c r="D279" s="219" t="s">
        <v>132</v>
      </c>
      <c r="E279" s="228" t="s">
        <v>21</v>
      </c>
      <c r="F279" s="229" t="s">
        <v>315</v>
      </c>
      <c r="G279" s="227"/>
      <c r="H279" s="230">
        <v>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132</v>
      </c>
      <c r="AU279" s="236" t="s">
        <v>84</v>
      </c>
      <c r="AV279" s="13" t="s">
        <v>84</v>
      </c>
      <c r="AW279" s="13" t="s">
        <v>36</v>
      </c>
      <c r="AX279" s="13" t="s">
        <v>74</v>
      </c>
      <c r="AY279" s="236" t="s">
        <v>118</v>
      </c>
    </row>
    <row r="280" s="13" customFormat="1">
      <c r="A280" s="13"/>
      <c r="B280" s="226"/>
      <c r="C280" s="227"/>
      <c r="D280" s="219" t="s">
        <v>132</v>
      </c>
      <c r="E280" s="228" t="s">
        <v>21</v>
      </c>
      <c r="F280" s="229" t="s">
        <v>316</v>
      </c>
      <c r="G280" s="227"/>
      <c r="H280" s="230">
        <v>2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132</v>
      </c>
      <c r="AU280" s="236" t="s">
        <v>84</v>
      </c>
      <c r="AV280" s="13" t="s">
        <v>84</v>
      </c>
      <c r="AW280" s="13" t="s">
        <v>36</v>
      </c>
      <c r="AX280" s="13" t="s">
        <v>74</v>
      </c>
      <c r="AY280" s="236" t="s">
        <v>118</v>
      </c>
    </row>
    <row r="281" s="13" customFormat="1">
      <c r="A281" s="13"/>
      <c r="B281" s="226"/>
      <c r="C281" s="227"/>
      <c r="D281" s="219" t="s">
        <v>132</v>
      </c>
      <c r="E281" s="228" t="s">
        <v>21</v>
      </c>
      <c r="F281" s="229" t="s">
        <v>317</v>
      </c>
      <c r="G281" s="227"/>
      <c r="H281" s="230">
        <v>2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132</v>
      </c>
      <c r="AU281" s="236" t="s">
        <v>84</v>
      </c>
      <c r="AV281" s="13" t="s">
        <v>84</v>
      </c>
      <c r="AW281" s="13" t="s">
        <v>36</v>
      </c>
      <c r="AX281" s="13" t="s">
        <v>74</v>
      </c>
      <c r="AY281" s="236" t="s">
        <v>118</v>
      </c>
    </row>
    <row r="282" s="13" customFormat="1">
      <c r="A282" s="13"/>
      <c r="B282" s="226"/>
      <c r="C282" s="227"/>
      <c r="D282" s="219" t="s">
        <v>132</v>
      </c>
      <c r="E282" s="228" t="s">
        <v>21</v>
      </c>
      <c r="F282" s="229" t="s">
        <v>318</v>
      </c>
      <c r="G282" s="227"/>
      <c r="H282" s="230">
        <v>1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132</v>
      </c>
      <c r="AU282" s="236" t="s">
        <v>84</v>
      </c>
      <c r="AV282" s="13" t="s">
        <v>84</v>
      </c>
      <c r="AW282" s="13" t="s">
        <v>36</v>
      </c>
      <c r="AX282" s="13" t="s">
        <v>74</v>
      </c>
      <c r="AY282" s="236" t="s">
        <v>118</v>
      </c>
    </row>
    <row r="283" s="13" customFormat="1">
      <c r="A283" s="13"/>
      <c r="B283" s="226"/>
      <c r="C283" s="227"/>
      <c r="D283" s="219" t="s">
        <v>132</v>
      </c>
      <c r="E283" s="228" t="s">
        <v>21</v>
      </c>
      <c r="F283" s="229" t="s">
        <v>319</v>
      </c>
      <c r="G283" s="227"/>
      <c r="H283" s="230">
        <v>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132</v>
      </c>
      <c r="AU283" s="236" t="s">
        <v>84</v>
      </c>
      <c r="AV283" s="13" t="s">
        <v>84</v>
      </c>
      <c r="AW283" s="13" t="s">
        <v>36</v>
      </c>
      <c r="AX283" s="13" t="s">
        <v>74</v>
      </c>
      <c r="AY283" s="236" t="s">
        <v>118</v>
      </c>
    </row>
    <row r="284" s="13" customFormat="1">
      <c r="A284" s="13"/>
      <c r="B284" s="226"/>
      <c r="C284" s="227"/>
      <c r="D284" s="219" t="s">
        <v>132</v>
      </c>
      <c r="E284" s="228" t="s">
        <v>21</v>
      </c>
      <c r="F284" s="229" t="s">
        <v>320</v>
      </c>
      <c r="G284" s="227"/>
      <c r="H284" s="230">
        <v>2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132</v>
      </c>
      <c r="AU284" s="236" t="s">
        <v>84</v>
      </c>
      <c r="AV284" s="13" t="s">
        <v>84</v>
      </c>
      <c r="AW284" s="13" t="s">
        <v>36</v>
      </c>
      <c r="AX284" s="13" t="s">
        <v>74</v>
      </c>
      <c r="AY284" s="236" t="s">
        <v>118</v>
      </c>
    </row>
    <row r="285" s="13" customFormat="1">
      <c r="A285" s="13"/>
      <c r="B285" s="226"/>
      <c r="C285" s="227"/>
      <c r="D285" s="219" t="s">
        <v>132</v>
      </c>
      <c r="E285" s="228" t="s">
        <v>21</v>
      </c>
      <c r="F285" s="229" t="s">
        <v>321</v>
      </c>
      <c r="G285" s="227"/>
      <c r="H285" s="230">
        <v>2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132</v>
      </c>
      <c r="AU285" s="236" t="s">
        <v>84</v>
      </c>
      <c r="AV285" s="13" t="s">
        <v>84</v>
      </c>
      <c r="AW285" s="13" t="s">
        <v>36</v>
      </c>
      <c r="AX285" s="13" t="s">
        <v>74</v>
      </c>
      <c r="AY285" s="236" t="s">
        <v>118</v>
      </c>
    </row>
    <row r="286" s="13" customFormat="1">
      <c r="A286" s="13"/>
      <c r="B286" s="226"/>
      <c r="C286" s="227"/>
      <c r="D286" s="219" t="s">
        <v>132</v>
      </c>
      <c r="E286" s="228" t="s">
        <v>21</v>
      </c>
      <c r="F286" s="229" t="s">
        <v>322</v>
      </c>
      <c r="G286" s="227"/>
      <c r="H286" s="230">
        <v>2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132</v>
      </c>
      <c r="AU286" s="236" t="s">
        <v>84</v>
      </c>
      <c r="AV286" s="13" t="s">
        <v>84</v>
      </c>
      <c r="AW286" s="13" t="s">
        <v>36</v>
      </c>
      <c r="AX286" s="13" t="s">
        <v>74</v>
      </c>
      <c r="AY286" s="236" t="s">
        <v>118</v>
      </c>
    </row>
    <row r="287" s="13" customFormat="1">
      <c r="A287" s="13"/>
      <c r="B287" s="226"/>
      <c r="C287" s="227"/>
      <c r="D287" s="219" t="s">
        <v>132</v>
      </c>
      <c r="E287" s="228" t="s">
        <v>21</v>
      </c>
      <c r="F287" s="229" t="s">
        <v>323</v>
      </c>
      <c r="G287" s="227"/>
      <c r="H287" s="230">
        <v>2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132</v>
      </c>
      <c r="AU287" s="236" t="s">
        <v>84</v>
      </c>
      <c r="AV287" s="13" t="s">
        <v>84</v>
      </c>
      <c r="AW287" s="13" t="s">
        <v>36</v>
      </c>
      <c r="AX287" s="13" t="s">
        <v>74</v>
      </c>
      <c r="AY287" s="236" t="s">
        <v>118</v>
      </c>
    </row>
    <row r="288" s="13" customFormat="1">
      <c r="A288" s="13"/>
      <c r="B288" s="226"/>
      <c r="C288" s="227"/>
      <c r="D288" s="219" t="s">
        <v>132</v>
      </c>
      <c r="E288" s="228" t="s">
        <v>21</v>
      </c>
      <c r="F288" s="229" t="s">
        <v>324</v>
      </c>
      <c r="G288" s="227"/>
      <c r="H288" s="230">
        <v>1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132</v>
      </c>
      <c r="AU288" s="236" t="s">
        <v>84</v>
      </c>
      <c r="AV288" s="13" t="s">
        <v>84</v>
      </c>
      <c r="AW288" s="13" t="s">
        <v>36</v>
      </c>
      <c r="AX288" s="13" t="s">
        <v>74</v>
      </c>
      <c r="AY288" s="236" t="s">
        <v>118</v>
      </c>
    </row>
    <row r="289" s="13" customFormat="1">
      <c r="A289" s="13"/>
      <c r="B289" s="226"/>
      <c r="C289" s="227"/>
      <c r="D289" s="219" t="s">
        <v>132</v>
      </c>
      <c r="E289" s="228" t="s">
        <v>21</v>
      </c>
      <c r="F289" s="229" t="s">
        <v>325</v>
      </c>
      <c r="G289" s="227"/>
      <c r="H289" s="230">
        <v>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132</v>
      </c>
      <c r="AU289" s="236" t="s">
        <v>84</v>
      </c>
      <c r="AV289" s="13" t="s">
        <v>84</v>
      </c>
      <c r="AW289" s="13" t="s">
        <v>36</v>
      </c>
      <c r="AX289" s="13" t="s">
        <v>74</v>
      </c>
      <c r="AY289" s="236" t="s">
        <v>118</v>
      </c>
    </row>
    <row r="290" s="13" customFormat="1">
      <c r="A290" s="13"/>
      <c r="B290" s="226"/>
      <c r="C290" s="227"/>
      <c r="D290" s="219" t="s">
        <v>132</v>
      </c>
      <c r="E290" s="228" t="s">
        <v>21</v>
      </c>
      <c r="F290" s="229" t="s">
        <v>326</v>
      </c>
      <c r="G290" s="227"/>
      <c r="H290" s="230">
        <v>1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132</v>
      </c>
      <c r="AU290" s="236" t="s">
        <v>84</v>
      </c>
      <c r="AV290" s="13" t="s">
        <v>84</v>
      </c>
      <c r="AW290" s="13" t="s">
        <v>36</v>
      </c>
      <c r="AX290" s="13" t="s">
        <v>74</v>
      </c>
      <c r="AY290" s="236" t="s">
        <v>118</v>
      </c>
    </row>
    <row r="291" s="14" customFormat="1">
      <c r="A291" s="14"/>
      <c r="B291" s="237"/>
      <c r="C291" s="238"/>
      <c r="D291" s="219" t="s">
        <v>132</v>
      </c>
      <c r="E291" s="239" t="s">
        <v>21</v>
      </c>
      <c r="F291" s="240" t="s">
        <v>148</v>
      </c>
      <c r="G291" s="238"/>
      <c r="H291" s="241">
        <v>31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132</v>
      </c>
      <c r="AU291" s="247" t="s">
        <v>84</v>
      </c>
      <c r="AV291" s="14" t="s">
        <v>126</v>
      </c>
      <c r="AW291" s="14" t="s">
        <v>36</v>
      </c>
      <c r="AX291" s="14" t="s">
        <v>79</v>
      </c>
      <c r="AY291" s="247" t="s">
        <v>118</v>
      </c>
    </row>
    <row r="292" s="2" customFormat="1" ht="37.8" customHeight="1">
      <c r="A292" s="41"/>
      <c r="B292" s="42"/>
      <c r="C292" s="206" t="s">
        <v>327</v>
      </c>
      <c r="D292" s="206" t="s">
        <v>121</v>
      </c>
      <c r="E292" s="207" t="s">
        <v>328</v>
      </c>
      <c r="F292" s="208" t="s">
        <v>329</v>
      </c>
      <c r="G292" s="209" t="s">
        <v>124</v>
      </c>
      <c r="H292" s="210">
        <v>49</v>
      </c>
      <c r="I292" s="211"/>
      <c r="J292" s="212">
        <f>ROUND(I292*H292,2)</f>
        <v>0</v>
      </c>
      <c r="K292" s="208" t="s">
        <v>21</v>
      </c>
      <c r="L292" s="47"/>
      <c r="M292" s="213" t="s">
        <v>21</v>
      </c>
      <c r="N292" s="214" t="s">
        <v>45</v>
      </c>
      <c r="O292" s="87"/>
      <c r="P292" s="215">
        <f>O292*H292</f>
        <v>0</v>
      </c>
      <c r="Q292" s="215">
        <v>0.0121</v>
      </c>
      <c r="R292" s="215">
        <f>Q292*H292</f>
        <v>0.59289999999999998</v>
      </c>
      <c r="S292" s="215">
        <v>0</v>
      </c>
      <c r="T292" s="216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7" t="s">
        <v>126</v>
      </c>
      <c r="AT292" s="217" t="s">
        <v>121</v>
      </c>
      <c r="AU292" s="217" t="s">
        <v>84</v>
      </c>
      <c r="AY292" s="19" t="s">
        <v>118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79</v>
      </c>
      <c r="BK292" s="218">
        <f>ROUND(I292*H292,2)</f>
        <v>0</v>
      </c>
      <c r="BL292" s="19" t="s">
        <v>126</v>
      </c>
      <c r="BM292" s="217" t="s">
        <v>330</v>
      </c>
    </row>
    <row r="293" s="2" customFormat="1">
      <c r="A293" s="41"/>
      <c r="B293" s="42"/>
      <c r="C293" s="43"/>
      <c r="D293" s="219" t="s">
        <v>128</v>
      </c>
      <c r="E293" s="43"/>
      <c r="F293" s="220" t="s">
        <v>331</v>
      </c>
      <c r="G293" s="43"/>
      <c r="H293" s="43"/>
      <c r="I293" s="221"/>
      <c r="J293" s="43"/>
      <c r="K293" s="43"/>
      <c r="L293" s="47"/>
      <c r="M293" s="222"/>
      <c r="N293" s="223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19" t="s">
        <v>128</v>
      </c>
      <c r="AU293" s="19" t="s">
        <v>84</v>
      </c>
    </row>
    <row r="294" s="15" customFormat="1">
      <c r="A294" s="15"/>
      <c r="B294" s="248"/>
      <c r="C294" s="249"/>
      <c r="D294" s="219" t="s">
        <v>132</v>
      </c>
      <c r="E294" s="250" t="s">
        <v>21</v>
      </c>
      <c r="F294" s="251" t="s">
        <v>332</v>
      </c>
      <c r="G294" s="249"/>
      <c r="H294" s="250" t="s">
        <v>21</v>
      </c>
      <c r="I294" s="252"/>
      <c r="J294" s="249"/>
      <c r="K294" s="249"/>
      <c r="L294" s="253"/>
      <c r="M294" s="254"/>
      <c r="N294" s="255"/>
      <c r="O294" s="255"/>
      <c r="P294" s="255"/>
      <c r="Q294" s="255"/>
      <c r="R294" s="255"/>
      <c r="S294" s="255"/>
      <c r="T294" s="25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7" t="s">
        <v>132</v>
      </c>
      <c r="AU294" s="257" t="s">
        <v>84</v>
      </c>
      <c r="AV294" s="15" t="s">
        <v>79</v>
      </c>
      <c r="AW294" s="15" t="s">
        <v>36</v>
      </c>
      <c r="AX294" s="15" t="s">
        <v>74</v>
      </c>
      <c r="AY294" s="257" t="s">
        <v>118</v>
      </c>
    </row>
    <row r="295" s="13" customFormat="1">
      <c r="A295" s="13"/>
      <c r="B295" s="226"/>
      <c r="C295" s="227"/>
      <c r="D295" s="219" t="s">
        <v>132</v>
      </c>
      <c r="E295" s="228" t="s">
        <v>21</v>
      </c>
      <c r="F295" s="229" t="s">
        <v>333</v>
      </c>
      <c r="G295" s="227"/>
      <c r="H295" s="230">
        <v>1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132</v>
      </c>
      <c r="AU295" s="236" t="s">
        <v>84</v>
      </c>
      <c r="AV295" s="13" t="s">
        <v>84</v>
      </c>
      <c r="AW295" s="13" t="s">
        <v>36</v>
      </c>
      <c r="AX295" s="13" t="s">
        <v>74</v>
      </c>
      <c r="AY295" s="236" t="s">
        <v>118</v>
      </c>
    </row>
    <row r="296" s="13" customFormat="1">
      <c r="A296" s="13"/>
      <c r="B296" s="226"/>
      <c r="C296" s="227"/>
      <c r="D296" s="219" t="s">
        <v>132</v>
      </c>
      <c r="E296" s="228" t="s">
        <v>21</v>
      </c>
      <c r="F296" s="229" t="s">
        <v>334</v>
      </c>
      <c r="G296" s="227"/>
      <c r="H296" s="230">
        <v>1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132</v>
      </c>
      <c r="AU296" s="236" t="s">
        <v>84</v>
      </c>
      <c r="AV296" s="13" t="s">
        <v>84</v>
      </c>
      <c r="AW296" s="13" t="s">
        <v>36</v>
      </c>
      <c r="AX296" s="13" t="s">
        <v>74</v>
      </c>
      <c r="AY296" s="236" t="s">
        <v>118</v>
      </c>
    </row>
    <row r="297" s="13" customFormat="1">
      <c r="A297" s="13"/>
      <c r="B297" s="226"/>
      <c r="C297" s="227"/>
      <c r="D297" s="219" t="s">
        <v>132</v>
      </c>
      <c r="E297" s="228" t="s">
        <v>21</v>
      </c>
      <c r="F297" s="229" t="s">
        <v>335</v>
      </c>
      <c r="G297" s="227"/>
      <c r="H297" s="230">
        <v>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132</v>
      </c>
      <c r="AU297" s="236" t="s">
        <v>84</v>
      </c>
      <c r="AV297" s="13" t="s">
        <v>84</v>
      </c>
      <c r="AW297" s="13" t="s">
        <v>36</v>
      </c>
      <c r="AX297" s="13" t="s">
        <v>74</v>
      </c>
      <c r="AY297" s="236" t="s">
        <v>118</v>
      </c>
    </row>
    <row r="298" s="13" customFormat="1">
      <c r="A298" s="13"/>
      <c r="B298" s="226"/>
      <c r="C298" s="227"/>
      <c r="D298" s="219" t="s">
        <v>132</v>
      </c>
      <c r="E298" s="228" t="s">
        <v>21</v>
      </c>
      <c r="F298" s="229" t="s">
        <v>336</v>
      </c>
      <c r="G298" s="227"/>
      <c r="H298" s="230">
        <v>1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132</v>
      </c>
      <c r="AU298" s="236" t="s">
        <v>84</v>
      </c>
      <c r="AV298" s="13" t="s">
        <v>84</v>
      </c>
      <c r="AW298" s="13" t="s">
        <v>36</v>
      </c>
      <c r="AX298" s="13" t="s">
        <v>74</v>
      </c>
      <c r="AY298" s="236" t="s">
        <v>118</v>
      </c>
    </row>
    <row r="299" s="13" customFormat="1">
      <c r="A299" s="13"/>
      <c r="B299" s="226"/>
      <c r="C299" s="227"/>
      <c r="D299" s="219" t="s">
        <v>132</v>
      </c>
      <c r="E299" s="228" t="s">
        <v>21</v>
      </c>
      <c r="F299" s="229" t="s">
        <v>337</v>
      </c>
      <c r="G299" s="227"/>
      <c r="H299" s="230">
        <v>1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132</v>
      </c>
      <c r="AU299" s="236" t="s">
        <v>84</v>
      </c>
      <c r="AV299" s="13" t="s">
        <v>84</v>
      </c>
      <c r="AW299" s="13" t="s">
        <v>36</v>
      </c>
      <c r="AX299" s="13" t="s">
        <v>74</v>
      </c>
      <c r="AY299" s="236" t="s">
        <v>118</v>
      </c>
    </row>
    <row r="300" s="13" customFormat="1">
      <c r="A300" s="13"/>
      <c r="B300" s="226"/>
      <c r="C300" s="227"/>
      <c r="D300" s="219" t="s">
        <v>132</v>
      </c>
      <c r="E300" s="228" t="s">
        <v>21</v>
      </c>
      <c r="F300" s="229" t="s">
        <v>338</v>
      </c>
      <c r="G300" s="227"/>
      <c r="H300" s="230">
        <v>1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132</v>
      </c>
      <c r="AU300" s="236" t="s">
        <v>84</v>
      </c>
      <c r="AV300" s="13" t="s">
        <v>84</v>
      </c>
      <c r="AW300" s="13" t="s">
        <v>36</v>
      </c>
      <c r="AX300" s="13" t="s">
        <v>74</v>
      </c>
      <c r="AY300" s="236" t="s">
        <v>118</v>
      </c>
    </row>
    <row r="301" s="13" customFormat="1">
      <c r="A301" s="13"/>
      <c r="B301" s="226"/>
      <c r="C301" s="227"/>
      <c r="D301" s="219" t="s">
        <v>132</v>
      </c>
      <c r="E301" s="228" t="s">
        <v>21</v>
      </c>
      <c r="F301" s="229" t="s">
        <v>339</v>
      </c>
      <c r="G301" s="227"/>
      <c r="H301" s="230">
        <v>28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132</v>
      </c>
      <c r="AU301" s="236" t="s">
        <v>84</v>
      </c>
      <c r="AV301" s="13" t="s">
        <v>84</v>
      </c>
      <c r="AW301" s="13" t="s">
        <v>36</v>
      </c>
      <c r="AX301" s="13" t="s">
        <v>74</v>
      </c>
      <c r="AY301" s="236" t="s">
        <v>118</v>
      </c>
    </row>
    <row r="302" s="13" customFormat="1">
      <c r="A302" s="13"/>
      <c r="B302" s="226"/>
      <c r="C302" s="227"/>
      <c r="D302" s="219" t="s">
        <v>132</v>
      </c>
      <c r="E302" s="228" t="s">
        <v>21</v>
      </c>
      <c r="F302" s="229" t="s">
        <v>340</v>
      </c>
      <c r="G302" s="227"/>
      <c r="H302" s="230">
        <v>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132</v>
      </c>
      <c r="AU302" s="236" t="s">
        <v>84</v>
      </c>
      <c r="AV302" s="13" t="s">
        <v>84</v>
      </c>
      <c r="AW302" s="13" t="s">
        <v>36</v>
      </c>
      <c r="AX302" s="13" t="s">
        <v>74</v>
      </c>
      <c r="AY302" s="236" t="s">
        <v>118</v>
      </c>
    </row>
    <row r="303" s="13" customFormat="1">
      <c r="A303" s="13"/>
      <c r="B303" s="226"/>
      <c r="C303" s="227"/>
      <c r="D303" s="219" t="s">
        <v>132</v>
      </c>
      <c r="E303" s="228" t="s">
        <v>21</v>
      </c>
      <c r="F303" s="229" t="s">
        <v>341</v>
      </c>
      <c r="G303" s="227"/>
      <c r="H303" s="230">
        <v>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132</v>
      </c>
      <c r="AU303" s="236" t="s">
        <v>84</v>
      </c>
      <c r="AV303" s="13" t="s">
        <v>84</v>
      </c>
      <c r="AW303" s="13" t="s">
        <v>36</v>
      </c>
      <c r="AX303" s="13" t="s">
        <v>74</v>
      </c>
      <c r="AY303" s="236" t="s">
        <v>118</v>
      </c>
    </row>
    <row r="304" s="13" customFormat="1">
      <c r="A304" s="13"/>
      <c r="B304" s="226"/>
      <c r="C304" s="227"/>
      <c r="D304" s="219" t="s">
        <v>132</v>
      </c>
      <c r="E304" s="228" t="s">
        <v>21</v>
      </c>
      <c r="F304" s="229" t="s">
        <v>342</v>
      </c>
      <c r="G304" s="227"/>
      <c r="H304" s="230">
        <v>1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132</v>
      </c>
      <c r="AU304" s="236" t="s">
        <v>84</v>
      </c>
      <c r="AV304" s="13" t="s">
        <v>84</v>
      </c>
      <c r="AW304" s="13" t="s">
        <v>36</v>
      </c>
      <c r="AX304" s="13" t="s">
        <v>74</v>
      </c>
      <c r="AY304" s="236" t="s">
        <v>118</v>
      </c>
    </row>
    <row r="305" s="13" customFormat="1">
      <c r="A305" s="13"/>
      <c r="B305" s="226"/>
      <c r="C305" s="227"/>
      <c r="D305" s="219" t="s">
        <v>132</v>
      </c>
      <c r="E305" s="228" t="s">
        <v>21</v>
      </c>
      <c r="F305" s="229" t="s">
        <v>343</v>
      </c>
      <c r="G305" s="227"/>
      <c r="H305" s="230">
        <v>1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132</v>
      </c>
      <c r="AU305" s="236" t="s">
        <v>84</v>
      </c>
      <c r="AV305" s="13" t="s">
        <v>84</v>
      </c>
      <c r="AW305" s="13" t="s">
        <v>36</v>
      </c>
      <c r="AX305" s="13" t="s">
        <v>74</v>
      </c>
      <c r="AY305" s="236" t="s">
        <v>118</v>
      </c>
    </row>
    <row r="306" s="13" customFormat="1">
      <c r="A306" s="13"/>
      <c r="B306" s="226"/>
      <c r="C306" s="227"/>
      <c r="D306" s="219" t="s">
        <v>132</v>
      </c>
      <c r="E306" s="228" t="s">
        <v>21</v>
      </c>
      <c r="F306" s="229" t="s">
        <v>344</v>
      </c>
      <c r="G306" s="227"/>
      <c r="H306" s="230">
        <v>1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132</v>
      </c>
      <c r="AU306" s="236" t="s">
        <v>84</v>
      </c>
      <c r="AV306" s="13" t="s">
        <v>84</v>
      </c>
      <c r="AW306" s="13" t="s">
        <v>36</v>
      </c>
      <c r="AX306" s="13" t="s">
        <v>74</v>
      </c>
      <c r="AY306" s="236" t="s">
        <v>118</v>
      </c>
    </row>
    <row r="307" s="13" customFormat="1">
      <c r="A307" s="13"/>
      <c r="B307" s="226"/>
      <c r="C307" s="227"/>
      <c r="D307" s="219" t="s">
        <v>132</v>
      </c>
      <c r="E307" s="228" t="s">
        <v>21</v>
      </c>
      <c r="F307" s="229" t="s">
        <v>345</v>
      </c>
      <c r="G307" s="227"/>
      <c r="H307" s="230">
        <v>2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132</v>
      </c>
      <c r="AU307" s="236" t="s">
        <v>84</v>
      </c>
      <c r="AV307" s="13" t="s">
        <v>84</v>
      </c>
      <c r="AW307" s="13" t="s">
        <v>36</v>
      </c>
      <c r="AX307" s="13" t="s">
        <v>74</v>
      </c>
      <c r="AY307" s="236" t="s">
        <v>118</v>
      </c>
    </row>
    <row r="308" s="13" customFormat="1">
      <c r="A308" s="13"/>
      <c r="B308" s="226"/>
      <c r="C308" s="227"/>
      <c r="D308" s="219" t="s">
        <v>132</v>
      </c>
      <c r="E308" s="228" t="s">
        <v>21</v>
      </c>
      <c r="F308" s="229" t="s">
        <v>346</v>
      </c>
      <c r="G308" s="227"/>
      <c r="H308" s="230">
        <v>2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132</v>
      </c>
      <c r="AU308" s="236" t="s">
        <v>84</v>
      </c>
      <c r="AV308" s="13" t="s">
        <v>84</v>
      </c>
      <c r="AW308" s="13" t="s">
        <v>36</v>
      </c>
      <c r="AX308" s="13" t="s">
        <v>74</v>
      </c>
      <c r="AY308" s="236" t="s">
        <v>118</v>
      </c>
    </row>
    <row r="309" s="13" customFormat="1">
      <c r="A309" s="13"/>
      <c r="B309" s="226"/>
      <c r="C309" s="227"/>
      <c r="D309" s="219" t="s">
        <v>132</v>
      </c>
      <c r="E309" s="228" t="s">
        <v>21</v>
      </c>
      <c r="F309" s="229" t="s">
        <v>347</v>
      </c>
      <c r="G309" s="227"/>
      <c r="H309" s="230">
        <v>2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132</v>
      </c>
      <c r="AU309" s="236" t="s">
        <v>84</v>
      </c>
      <c r="AV309" s="13" t="s">
        <v>84</v>
      </c>
      <c r="AW309" s="13" t="s">
        <v>36</v>
      </c>
      <c r="AX309" s="13" t="s">
        <v>74</v>
      </c>
      <c r="AY309" s="236" t="s">
        <v>118</v>
      </c>
    </row>
    <row r="310" s="13" customFormat="1">
      <c r="A310" s="13"/>
      <c r="B310" s="226"/>
      <c r="C310" s="227"/>
      <c r="D310" s="219" t="s">
        <v>132</v>
      </c>
      <c r="E310" s="228" t="s">
        <v>21</v>
      </c>
      <c r="F310" s="229" t="s">
        <v>348</v>
      </c>
      <c r="G310" s="227"/>
      <c r="H310" s="230">
        <v>1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132</v>
      </c>
      <c r="AU310" s="236" t="s">
        <v>84</v>
      </c>
      <c r="AV310" s="13" t="s">
        <v>84</v>
      </c>
      <c r="AW310" s="13" t="s">
        <v>36</v>
      </c>
      <c r="AX310" s="13" t="s">
        <v>74</v>
      </c>
      <c r="AY310" s="236" t="s">
        <v>118</v>
      </c>
    </row>
    <row r="311" s="13" customFormat="1">
      <c r="A311" s="13"/>
      <c r="B311" s="226"/>
      <c r="C311" s="227"/>
      <c r="D311" s="219" t="s">
        <v>132</v>
      </c>
      <c r="E311" s="228" t="s">
        <v>21</v>
      </c>
      <c r="F311" s="229" t="s">
        <v>349</v>
      </c>
      <c r="G311" s="227"/>
      <c r="H311" s="230">
        <v>1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132</v>
      </c>
      <c r="AU311" s="236" t="s">
        <v>84</v>
      </c>
      <c r="AV311" s="13" t="s">
        <v>84</v>
      </c>
      <c r="AW311" s="13" t="s">
        <v>36</v>
      </c>
      <c r="AX311" s="13" t="s">
        <v>74</v>
      </c>
      <c r="AY311" s="236" t="s">
        <v>118</v>
      </c>
    </row>
    <row r="312" s="13" customFormat="1">
      <c r="A312" s="13"/>
      <c r="B312" s="226"/>
      <c r="C312" s="227"/>
      <c r="D312" s="219" t="s">
        <v>132</v>
      </c>
      <c r="E312" s="228" t="s">
        <v>21</v>
      </c>
      <c r="F312" s="229" t="s">
        <v>350</v>
      </c>
      <c r="G312" s="227"/>
      <c r="H312" s="230">
        <v>1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132</v>
      </c>
      <c r="AU312" s="236" t="s">
        <v>84</v>
      </c>
      <c r="AV312" s="13" t="s">
        <v>84</v>
      </c>
      <c r="AW312" s="13" t="s">
        <v>36</v>
      </c>
      <c r="AX312" s="13" t="s">
        <v>74</v>
      </c>
      <c r="AY312" s="236" t="s">
        <v>118</v>
      </c>
    </row>
    <row r="313" s="14" customFormat="1">
      <c r="A313" s="14"/>
      <c r="B313" s="237"/>
      <c r="C313" s="238"/>
      <c r="D313" s="219" t="s">
        <v>132</v>
      </c>
      <c r="E313" s="239" t="s">
        <v>21</v>
      </c>
      <c r="F313" s="240" t="s">
        <v>148</v>
      </c>
      <c r="G313" s="238"/>
      <c r="H313" s="241">
        <v>49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132</v>
      </c>
      <c r="AU313" s="247" t="s">
        <v>84</v>
      </c>
      <c r="AV313" s="14" t="s">
        <v>126</v>
      </c>
      <c r="AW313" s="14" t="s">
        <v>36</v>
      </c>
      <c r="AX313" s="14" t="s">
        <v>79</v>
      </c>
      <c r="AY313" s="247" t="s">
        <v>118</v>
      </c>
    </row>
    <row r="314" s="2" customFormat="1" ht="37.8" customHeight="1">
      <c r="A314" s="41"/>
      <c r="B314" s="42"/>
      <c r="C314" s="206" t="s">
        <v>351</v>
      </c>
      <c r="D314" s="206" t="s">
        <v>121</v>
      </c>
      <c r="E314" s="207" t="s">
        <v>352</v>
      </c>
      <c r="F314" s="208" t="s">
        <v>353</v>
      </c>
      <c r="G314" s="209" t="s">
        <v>124</v>
      </c>
      <c r="H314" s="210">
        <v>22</v>
      </c>
      <c r="I314" s="211"/>
      <c r="J314" s="212">
        <f>ROUND(I314*H314,2)</f>
        <v>0</v>
      </c>
      <c r="K314" s="208" t="s">
        <v>21</v>
      </c>
      <c r="L314" s="47"/>
      <c r="M314" s="213" t="s">
        <v>21</v>
      </c>
      <c r="N314" s="214" t="s">
        <v>45</v>
      </c>
      <c r="O314" s="87"/>
      <c r="P314" s="215">
        <f>O314*H314</f>
        <v>0</v>
      </c>
      <c r="Q314" s="215">
        <v>0.0124</v>
      </c>
      <c r="R314" s="215">
        <f>Q314*H314</f>
        <v>0.27279999999999999</v>
      </c>
      <c r="S314" s="215">
        <v>0</v>
      </c>
      <c r="T314" s="21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7" t="s">
        <v>126</v>
      </c>
      <c r="AT314" s="217" t="s">
        <v>121</v>
      </c>
      <c r="AU314" s="217" t="s">
        <v>84</v>
      </c>
      <c r="AY314" s="19" t="s">
        <v>118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79</v>
      </c>
      <c r="BK314" s="218">
        <f>ROUND(I314*H314,2)</f>
        <v>0</v>
      </c>
      <c r="BL314" s="19" t="s">
        <v>126</v>
      </c>
      <c r="BM314" s="217" t="s">
        <v>354</v>
      </c>
    </row>
    <row r="315" s="2" customFormat="1">
      <c r="A315" s="41"/>
      <c r="B315" s="42"/>
      <c r="C315" s="43"/>
      <c r="D315" s="219" t="s">
        <v>128</v>
      </c>
      <c r="E315" s="43"/>
      <c r="F315" s="220" t="s">
        <v>355</v>
      </c>
      <c r="G315" s="43"/>
      <c r="H315" s="43"/>
      <c r="I315" s="221"/>
      <c r="J315" s="43"/>
      <c r="K315" s="43"/>
      <c r="L315" s="47"/>
      <c r="M315" s="222"/>
      <c r="N315" s="22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19" t="s">
        <v>128</v>
      </c>
      <c r="AU315" s="19" t="s">
        <v>84</v>
      </c>
    </row>
    <row r="316" s="15" customFormat="1">
      <c r="A316" s="15"/>
      <c r="B316" s="248"/>
      <c r="C316" s="249"/>
      <c r="D316" s="219" t="s">
        <v>132</v>
      </c>
      <c r="E316" s="250" t="s">
        <v>21</v>
      </c>
      <c r="F316" s="251" t="s">
        <v>332</v>
      </c>
      <c r="G316" s="249"/>
      <c r="H316" s="250" t="s">
        <v>21</v>
      </c>
      <c r="I316" s="252"/>
      <c r="J316" s="249"/>
      <c r="K316" s="249"/>
      <c r="L316" s="253"/>
      <c r="M316" s="254"/>
      <c r="N316" s="255"/>
      <c r="O316" s="255"/>
      <c r="P316" s="255"/>
      <c r="Q316" s="255"/>
      <c r="R316" s="255"/>
      <c r="S316" s="255"/>
      <c r="T316" s="25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7" t="s">
        <v>132</v>
      </c>
      <c r="AU316" s="257" t="s">
        <v>84</v>
      </c>
      <c r="AV316" s="15" t="s">
        <v>79</v>
      </c>
      <c r="AW316" s="15" t="s">
        <v>36</v>
      </c>
      <c r="AX316" s="15" t="s">
        <v>74</v>
      </c>
      <c r="AY316" s="257" t="s">
        <v>118</v>
      </c>
    </row>
    <row r="317" s="13" customFormat="1">
      <c r="A317" s="13"/>
      <c r="B317" s="226"/>
      <c r="C317" s="227"/>
      <c r="D317" s="219" t="s">
        <v>132</v>
      </c>
      <c r="E317" s="228" t="s">
        <v>21</v>
      </c>
      <c r="F317" s="229" t="s">
        <v>356</v>
      </c>
      <c r="G317" s="227"/>
      <c r="H317" s="230">
        <v>4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132</v>
      </c>
      <c r="AU317" s="236" t="s">
        <v>84</v>
      </c>
      <c r="AV317" s="13" t="s">
        <v>84</v>
      </c>
      <c r="AW317" s="13" t="s">
        <v>36</v>
      </c>
      <c r="AX317" s="13" t="s">
        <v>74</v>
      </c>
      <c r="AY317" s="236" t="s">
        <v>118</v>
      </c>
    </row>
    <row r="318" s="13" customFormat="1">
      <c r="A318" s="13"/>
      <c r="B318" s="226"/>
      <c r="C318" s="227"/>
      <c r="D318" s="219" t="s">
        <v>132</v>
      </c>
      <c r="E318" s="228" t="s">
        <v>21</v>
      </c>
      <c r="F318" s="229" t="s">
        <v>357</v>
      </c>
      <c r="G318" s="227"/>
      <c r="H318" s="230">
        <v>8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132</v>
      </c>
      <c r="AU318" s="236" t="s">
        <v>84</v>
      </c>
      <c r="AV318" s="13" t="s">
        <v>84</v>
      </c>
      <c r="AW318" s="13" t="s">
        <v>36</v>
      </c>
      <c r="AX318" s="13" t="s">
        <v>74</v>
      </c>
      <c r="AY318" s="236" t="s">
        <v>118</v>
      </c>
    </row>
    <row r="319" s="13" customFormat="1">
      <c r="A319" s="13"/>
      <c r="B319" s="226"/>
      <c r="C319" s="227"/>
      <c r="D319" s="219" t="s">
        <v>132</v>
      </c>
      <c r="E319" s="228" t="s">
        <v>21</v>
      </c>
      <c r="F319" s="229" t="s">
        <v>358</v>
      </c>
      <c r="G319" s="227"/>
      <c r="H319" s="230">
        <v>6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132</v>
      </c>
      <c r="AU319" s="236" t="s">
        <v>84</v>
      </c>
      <c r="AV319" s="13" t="s">
        <v>84</v>
      </c>
      <c r="AW319" s="13" t="s">
        <v>36</v>
      </c>
      <c r="AX319" s="13" t="s">
        <v>74</v>
      </c>
      <c r="AY319" s="236" t="s">
        <v>118</v>
      </c>
    </row>
    <row r="320" s="13" customFormat="1">
      <c r="A320" s="13"/>
      <c r="B320" s="226"/>
      <c r="C320" s="227"/>
      <c r="D320" s="219" t="s">
        <v>132</v>
      </c>
      <c r="E320" s="228" t="s">
        <v>21</v>
      </c>
      <c r="F320" s="229" t="s">
        <v>359</v>
      </c>
      <c r="G320" s="227"/>
      <c r="H320" s="230">
        <v>2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132</v>
      </c>
      <c r="AU320" s="236" t="s">
        <v>84</v>
      </c>
      <c r="AV320" s="13" t="s">
        <v>84</v>
      </c>
      <c r="AW320" s="13" t="s">
        <v>36</v>
      </c>
      <c r="AX320" s="13" t="s">
        <v>74</v>
      </c>
      <c r="AY320" s="236" t="s">
        <v>118</v>
      </c>
    </row>
    <row r="321" s="13" customFormat="1">
      <c r="A321" s="13"/>
      <c r="B321" s="226"/>
      <c r="C321" s="227"/>
      <c r="D321" s="219" t="s">
        <v>132</v>
      </c>
      <c r="E321" s="228" t="s">
        <v>21</v>
      </c>
      <c r="F321" s="229" t="s">
        <v>360</v>
      </c>
      <c r="G321" s="227"/>
      <c r="H321" s="230">
        <v>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132</v>
      </c>
      <c r="AU321" s="236" t="s">
        <v>84</v>
      </c>
      <c r="AV321" s="13" t="s">
        <v>84</v>
      </c>
      <c r="AW321" s="13" t="s">
        <v>36</v>
      </c>
      <c r="AX321" s="13" t="s">
        <v>74</v>
      </c>
      <c r="AY321" s="236" t="s">
        <v>118</v>
      </c>
    </row>
    <row r="322" s="13" customFormat="1">
      <c r="A322" s="13"/>
      <c r="B322" s="226"/>
      <c r="C322" s="227"/>
      <c r="D322" s="219" t="s">
        <v>132</v>
      </c>
      <c r="E322" s="228" t="s">
        <v>21</v>
      </c>
      <c r="F322" s="229" t="s">
        <v>361</v>
      </c>
      <c r="G322" s="227"/>
      <c r="H322" s="230">
        <v>1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132</v>
      </c>
      <c r="AU322" s="236" t="s">
        <v>84</v>
      </c>
      <c r="AV322" s="13" t="s">
        <v>84</v>
      </c>
      <c r="AW322" s="13" t="s">
        <v>36</v>
      </c>
      <c r="AX322" s="13" t="s">
        <v>74</v>
      </c>
      <c r="AY322" s="236" t="s">
        <v>118</v>
      </c>
    </row>
    <row r="323" s="14" customFormat="1">
      <c r="A323" s="14"/>
      <c r="B323" s="237"/>
      <c r="C323" s="238"/>
      <c r="D323" s="219" t="s">
        <v>132</v>
      </c>
      <c r="E323" s="239" t="s">
        <v>21</v>
      </c>
      <c r="F323" s="240" t="s">
        <v>148</v>
      </c>
      <c r="G323" s="238"/>
      <c r="H323" s="241">
        <v>22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132</v>
      </c>
      <c r="AU323" s="247" t="s">
        <v>84</v>
      </c>
      <c r="AV323" s="14" t="s">
        <v>126</v>
      </c>
      <c r="AW323" s="14" t="s">
        <v>36</v>
      </c>
      <c r="AX323" s="14" t="s">
        <v>79</v>
      </c>
      <c r="AY323" s="247" t="s">
        <v>118</v>
      </c>
    </row>
    <row r="324" s="2" customFormat="1" ht="37.8" customHeight="1">
      <c r="A324" s="41"/>
      <c r="B324" s="42"/>
      <c r="C324" s="206" t="s">
        <v>362</v>
      </c>
      <c r="D324" s="206" t="s">
        <v>121</v>
      </c>
      <c r="E324" s="207" t="s">
        <v>363</v>
      </c>
      <c r="F324" s="208" t="s">
        <v>364</v>
      </c>
      <c r="G324" s="209" t="s">
        <v>124</v>
      </c>
      <c r="H324" s="210">
        <v>23</v>
      </c>
      <c r="I324" s="211"/>
      <c r="J324" s="212">
        <f>ROUND(I324*H324,2)</f>
        <v>0</v>
      </c>
      <c r="K324" s="208" t="s">
        <v>21</v>
      </c>
      <c r="L324" s="47"/>
      <c r="M324" s="213" t="s">
        <v>21</v>
      </c>
      <c r="N324" s="214" t="s">
        <v>45</v>
      </c>
      <c r="O324" s="87"/>
      <c r="P324" s="215">
        <f>O324*H324</f>
        <v>0</v>
      </c>
      <c r="Q324" s="215">
        <v>0.0114</v>
      </c>
      <c r="R324" s="215">
        <f>Q324*H324</f>
        <v>0.26219999999999999</v>
      </c>
      <c r="S324" s="215">
        <v>0</v>
      </c>
      <c r="T324" s="216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7" t="s">
        <v>126</v>
      </c>
      <c r="AT324" s="217" t="s">
        <v>121</v>
      </c>
      <c r="AU324" s="217" t="s">
        <v>84</v>
      </c>
      <c r="AY324" s="19" t="s">
        <v>118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79</v>
      </c>
      <c r="BK324" s="218">
        <f>ROUND(I324*H324,2)</f>
        <v>0</v>
      </c>
      <c r="BL324" s="19" t="s">
        <v>126</v>
      </c>
      <c r="BM324" s="217" t="s">
        <v>365</v>
      </c>
    </row>
    <row r="325" s="2" customFormat="1">
      <c r="A325" s="41"/>
      <c r="B325" s="42"/>
      <c r="C325" s="43"/>
      <c r="D325" s="219" t="s">
        <v>128</v>
      </c>
      <c r="E325" s="43"/>
      <c r="F325" s="220" t="s">
        <v>366</v>
      </c>
      <c r="G325" s="43"/>
      <c r="H325" s="43"/>
      <c r="I325" s="221"/>
      <c r="J325" s="43"/>
      <c r="K325" s="43"/>
      <c r="L325" s="47"/>
      <c r="M325" s="222"/>
      <c r="N325" s="223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19" t="s">
        <v>128</v>
      </c>
      <c r="AU325" s="19" t="s">
        <v>84</v>
      </c>
    </row>
    <row r="326" s="15" customFormat="1">
      <c r="A326" s="15"/>
      <c r="B326" s="248"/>
      <c r="C326" s="249"/>
      <c r="D326" s="219" t="s">
        <v>132</v>
      </c>
      <c r="E326" s="250" t="s">
        <v>21</v>
      </c>
      <c r="F326" s="251" t="s">
        <v>332</v>
      </c>
      <c r="G326" s="249"/>
      <c r="H326" s="250" t="s">
        <v>21</v>
      </c>
      <c r="I326" s="252"/>
      <c r="J326" s="249"/>
      <c r="K326" s="249"/>
      <c r="L326" s="253"/>
      <c r="M326" s="254"/>
      <c r="N326" s="255"/>
      <c r="O326" s="255"/>
      <c r="P326" s="255"/>
      <c r="Q326" s="255"/>
      <c r="R326" s="255"/>
      <c r="S326" s="255"/>
      <c r="T326" s="25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7" t="s">
        <v>132</v>
      </c>
      <c r="AU326" s="257" t="s">
        <v>84</v>
      </c>
      <c r="AV326" s="15" t="s">
        <v>79</v>
      </c>
      <c r="AW326" s="15" t="s">
        <v>36</v>
      </c>
      <c r="AX326" s="15" t="s">
        <v>74</v>
      </c>
      <c r="AY326" s="257" t="s">
        <v>118</v>
      </c>
    </row>
    <row r="327" s="13" customFormat="1">
      <c r="A327" s="13"/>
      <c r="B327" s="226"/>
      <c r="C327" s="227"/>
      <c r="D327" s="219" t="s">
        <v>132</v>
      </c>
      <c r="E327" s="228" t="s">
        <v>21</v>
      </c>
      <c r="F327" s="229" t="s">
        <v>367</v>
      </c>
      <c r="G327" s="227"/>
      <c r="H327" s="230">
        <v>5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132</v>
      </c>
      <c r="AU327" s="236" t="s">
        <v>84</v>
      </c>
      <c r="AV327" s="13" t="s">
        <v>84</v>
      </c>
      <c r="AW327" s="13" t="s">
        <v>36</v>
      </c>
      <c r="AX327" s="13" t="s">
        <v>74</v>
      </c>
      <c r="AY327" s="236" t="s">
        <v>118</v>
      </c>
    </row>
    <row r="328" s="13" customFormat="1">
      <c r="A328" s="13"/>
      <c r="B328" s="226"/>
      <c r="C328" s="227"/>
      <c r="D328" s="219" t="s">
        <v>132</v>
      </c>
      <c r="E328" s="228" t="s">
        <v>21</v>
      </c>
      <c r="F328" s="229" t="s">
        <v>368</v>
      </c>
      <c r="G328" s="227"/>
      <c r="H328" s="230">
        <v>5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132</v>
      </c>
      <c r="AU328" s="236" t="s">
        <v>84</v>
      </c>
      <c r="AV328" s="13" t="s">
        <v>84</v>
      </c>
      <c r="AW328" s="13" t="s">
        <v>36</v>
      </c>
      <c r="AX328" s="13" t="s">
        <v>74</v>
      </c>
      <c r="AY328" s="236" t="s">
        <v>118</v>
      </c>
    </row>
    <row r="329" s="13" customFormat="1">
      <c r="A329" s="13"/>
      <c r="B329" s="226"/>
      <c r="C329" s="227"/>
      <c r="D329" s="219" t="s">
        <v>132</v>
      </c>
      <c r="E329" s="228" t="s">
        <v>21</v>
      </c>
      <c r="F329" s="229" t="s">
        <v>369</v>
      </c>
      <c r="G329" s="227"/>
      <c r="H329" s="230">
        <v>1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132</v>
      </c>
      <c r="AU329" s="236" t="s">
        <v>84</v>
      </c>
      <c r="AV329" s="13" t="s">
        <v>84</v>
      </c>
      <c r="AW329" s="13" t="s">
        <v>36</v>
      </c>
      <c r="AX329" s="13" t="s">
        <v>74</v>
      </c>
      <c r="AY329" s="236" t="s">
        <v>118</v>
      </c>
    </row>
    <row r="330" s="13" customFormat="1">
      <c r="A330" s="13"/>
      <c r="B330" s="226"/>
      <c r="C330" s="227"/>
      <c r="D330" s="219" t="s">
        <v>132</v>
      </c>
      <c r="E330" s="228" t="s">
        <v>21</v>
      </c>
      <c r="F330" s="229" t="s">
        <v>370</v>
      </c>
      <c r="G330" s="227"/>
      <c r="H330" s="230">
        <v>1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132</v>
      </c>
      <c r="AU330" s="236" t="s">
        <v>84</v>
      </c>
      <c r="AV330" s="13" t="s">
        <v>84</v>
      </c>
      <c r="AW330" s="13" t="s">
        <v>36</v>
      </c>
      <c r="AX330" s="13" t="s">
        <v>74</v>
      </c>
      <c r="AY330" s="236" t="s">
        <v>118</v>
      </c>
    </row>
    <row r="331" s="13" customFormat="1">
      <c r="A331" s="13"/>
      <c r="B331" s="226"/>
      <c r="C331" s="227"/>
      <c r="D331" s="219" t="s">
        <v>132</v>
      </c>
      <c r="E331" s="228" t="s">
        <v>21</v>
      </c>
      <c r="F331" s="229" t="s">
        <v>371</v>
      </c>
      <c r="G331" s="227"/>
      <c r="H331" s="230">
        <v>1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132</v>
      </c>
      <c r="AU331" s="236" t="s">
        <v>84</v>
      </c>
      <c r="AV331" s="13" t="s">
        <v>84</v>
      </c>
      <c r="AW331" s="13" t="s">
        <v>36</v>
      </c>
      <c r="AX331" s="13" t="s">
        <v>74</v>
      </c>
      <c r="AY331" s="236" t="s">
        <v>118</v>
      </c>
    </row>
    <row r="332" s="13" customFormat="1">
      <c r="A332" s="13"/>
      <c r="B332" s="226"/>
      <c r="C332" s="227"/>
      <c r="D332" s="219" t="s">
        <v>132</v>
      </c>
      <c r="E332" s="228" t="s">
        <v>21</v>
      </c>
      <c r="F332" s="229" t="s">
        <v>372</v>
      </c>
      <c r="G332" s="227"/>
      <c r="H332" s="230">
        <v>1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132</v>
      </c>
      <c r="AU332" s="236" t="s">
        <v>84</v>
      </c>
      <c r="AV332" s="13" t="s">
        <v>84</v>
      </c>
      <c r="AW332" s="13" t="s">
        <v>36</v>
      </c>
      <c r="AX332" s="13" t="s">
        <v>74</v>
      </c>
      <c r="AY332" s="236" t="s">
        <v>118</v>
      </c>
    </row>
    <row r="333" s="13" customFormat="1">
      <c r="A333" s="13"/>
      <c r="B333" s="226"/>
      <c r="C333" s="227"/>
      <c r="D333" s="219" t="s">
        <v>132</v>
      </c>
      <c r="E333" s="228" t="s">
        <v>21</v>
      </c>
      <c r="F333" s="229" t="s">
        <v>373</v>
      </c>
      <c r="G333" s="227"/>
      <c r="H333" s="230">
        <v>1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132</v>
      </c>
      <c r="AU333" s="236" t="s">
        <v>84</v>
      </c>
      <c r="AV333" s="13" t="s">
        <v>84</v>
      </c>
      <c r="AW333" s="13" t="s">
        <v>36</v>
      </c>
      <c r="AX333" s="13" t="s">
        <v>74</v>
      </c>
      <c r="AY333" s="236" t="s">
        <v>118</v>
      </c>
    </row>
    <row r="334" s="13" customFormat="1">
      <c r="A334" s="13"/>
      <c r="B334" s="226"/>
      <c r="C334" s="227"/>
      <c r="D334" s="219" t="s">
        <v>132</v>
      </c>
      <c r="E334" s="228" t="s">
        <v>21</v>
      </c>
      <c r="F334" s="229" t="s">
        <v>374</v>
      </c>
      <c r="G334" s="227"/>
      <c r="H334" s="230">
        <v>1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132</v>
      </c>
      <c r="AU334" s="236" t="s">
        <v>84</v>
      </c>
      <c r="AV334" s="13" t="s">
        <v>84</v>
      </c>
      <c r="AW334" s="13" t="s">
        <v>36</v>
      </c>
      <c r="AX334" s="13" t="s">
        <v>74</v>
      </c>
      <c r="AY334" s="236" t="s">
        <v>118</v>
      </c>
    </row>
    <row r="335" s="13" customFormat="1">
      <c r="A335" s="13"/>
      <c r="B335" s="226"/>
      <c r="C335" s="227"/>
      <c r="D335" s="219" t="s">
        <v>132</v>
      </c>
      <c r="E335" s="228" t="s">
        <v>21</v>
      </c>
      <c r="F335" s="229" t="s">
        <v>375</v>
      </c>
      <c r="G335" s="227"/>
      <c r="H335" s="230">
        <v>2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132</v>
      </c>
      <c r="AU335" s="236" t="s">
        <v>84</v>
      </c>
      <c r="AV335" s="13" t="s">
        <v>84</v>
      </c>
      <c r="AW335" s="13" t="s">
        <v>36</v>
      </c>
      <c r="AX335" s="13" t="s">
        <v>74</v>
      </c>
      <c r="AY335" s="236" t="s">
        <v>118</v>
      </c>
    </row>
    <row r="336" s="13" customFormat="1">
      <c r="A336" s="13"/>
      <c r="B336" s="226"/>
      <c r="C336" s="227"/>
      <c r="D336" s="219" t="s">
        <v>132</v>
      </c>
      <c r="E336" s="228" t="s">
        <v>21</v>
      </c>
      <c r="F336" s="229" t="s">
        <v>376</v>
      </c>
      <c r="G336" s="227"/>
      <c r="H336" s="230">
        <v>2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132</v>
      </c>
      <c r="AU336" s="236" t="s">
        <v>84</v>
      </c>
      <c r="AV336" s="13" t="s">
        <v>84</v>
      </c>
      <c r="AW336" s="13" t="s">
        <v>36</v>
      </c>
      <c r="AX336" s="13" t="s">
        <v>74</v>
      </c>
      <c r="AY336" s="236" t="s">
        <v>118</v>
      </c>
    </row>
    <row r="337" s="13" customFormat="1">
      <c r="A337" s="13"/>
      <c r="B337" s="226"/>
      <c r="C337" s="227"/>
      <c r="D337" s="219" t="s">
        <v>132</v>
      </c>
      <c r="E337" s="228" t="s">
        <v>21</v>
      </c>
      <c r="F337" s="229" t="s">
        <v>377</v>
      </c>
      <c r="G337" s="227"/>
      <c r="H337" s="230">
        <v>1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132</v>
      </c>
      <c r="AU337" s="236" t="s">
        <v>84</v>
      </c>
      <c r="AV337" s="13" t="s">
        <v>84</v>
      </c>
      <c r="AW337" s="13" t="s">
        <v>36</v>
      </c>
      <c r="AX337" s="13" t="s">
        <v>74</v>
      </c>
      <c r="AY337" s="236" t="s">
        <v>118</v>
      </c>
    </row>
    <row r="338" s="13" customFormat="1">
      <c r="A338" s="13"/>
      <c r="B338" s="226"/>
      <c r="C338" s="227"/>
      <c r="D338" s="219" t="s">
        <v>132</v>
      </c>
      <c r="E338" s="228" t="s">
        <v>21</v>
      </c>
      <c r="F338" s="229" t="s">
        <v>378</v>
      </c>
      <c r="G338" s="227"/>
      <c r="H338" s="230">
        <v>1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132</v>
      </c>
      <c r="AU338" s="236" t="s">
        <v>84</v>
      </c>
      <c r="AV338" s="13" t="s">
        <v>84</v>
      </c>
      <c r="AW338" s="13" t="s">
        <v>36</v>
      </c>
      <c r="AX338" s="13" t="s">
        <v>74</v>
      </c>
      <c r="AY338" s="236" t="s">
        <v>118</v>
      </c>
    </row>
    <row r="339" s="13" customFormat="1">
      <c r="A339" s="13"/>
      <c r="B339" s="226"/>
      <c r="C339" s="227"/>
      <c r="D339" s="219" t="s">
        <v>132</v>
      </c>
      <c r="E339" s="228" t="s">
        <v>21</v>
      </c>
      <c r="F339" s="229" t="s">
        <v>379</v>
      </c>
      <c r="G339" s="227"/>
      <c r="H339" s="230">
        <v>1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132</v>
      </c>
      <c r="AU339" s="236" t="s">
        <v>84</v>
      </c>
      <c r="AV339" s="13" t="s">
        <v>84</v>
      </c>
      <c r="AW339" s="13" t="s">
        <v>36</v>
      </c>
      <c r="AX339" s="13" t="s">
        <v>74</v>
      </c>
      <c r="AY339" s="236" t="s">
        <v>118</v>
      </c>
    </row>
    <row r="340" s="14" customFormat="1">
      <c r="A340" s="14"/>
      <c r="B340" s="237"/>
      <c r="C340" s="238"/>
      <c r="D340" s="219" t="s">
        <v>132</v>
      </c>
      <c r="E340" s="239" t="s">
        <v>21</v>
      </c>
      <c r="F340" s="240" t="s">
        <v>148</v>
      </c>
      <c r="G340" s="238"/>
      <c r="H340" s="241">
        <v>23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132</v>
      </c>
      <c r="AU340" s="247" t="s">
        <v>84</v>
      </c>
      <c r="AV340" s="14" t="s">
        <v>126</v>
      </c>
      <c r="AW340" s="14" t="s">
        <v>36</v>
      </c>
      <c r="AX340" s="14" t="s">
        <v>79</v>
      </c>
      <c r="AY340" s="247" t="s">
        <v>118</v>
      </c>
    </row>
    <row r="341" s="2" customFormat="1" ht="24.15" customHeight="1">
      <c r="A341" s="41"/>
      <c r="B341" s="42"/>
      <c r="C341" s="206" t="s">
        <v>380</v>
      </c>
      <c r="D341" s="206" t="s">
        <v>121</v>
      </c>
      <c r="E341" s="207" t="s">
        <v>381</v>
      </c>
      <c r="F341" s="208" t="s">
        <v>382</v>
      </c>
      <c r="G341" s="209" t="s">
        <v>136</v>
      </c>
      <c r="H341" s="210">
        <v>287.06799999999998</v>
      </c>
      <c r="I341" s="211"/>
      <c r="J341" s="212">
        <f>ROUND(I341*H341,2)</f>
        <v>0</v>
      </c>
      <c r="K341" s="208" t="s">
        <v>21</v>
      </c>
      <c r="L341" s="47"/>
      <c r="M341" s="213" t="s">
        <v>21</v>
      </c>
      <c r="N341" s="214" t="s">
        <v>45</v>
      </c>
      <c r="O341" s="87"/>
      <c r="P341" s="215">
        <f>O341*H341</f>
        <v>0</v>
      </c>
      <c r="Q341" s="215">
        <v>0.00046999999999999999</v>
      </c>
      <c r="R341" s="215">
        <f>Q341*H341</f>
        <v>0.13492195999999998</v>
      </c>
      <c r="S341" s="215">
        <v>0</v>
      </c>
      <c r="T341" s="216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7" t="s">
        <v>126</v>
      </c>
      <c r="AT341" s="217" t="s">
        <v>121</v>
      </c>
      <c r="AU341" s="217" t="s">
        <v>84</v>
      </c>
      <c r="AY341" s="19" t="s">
        <v>118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79</v>
      </c>
      <c r="BK341" s="218">
        <f>ROUND(I341*H341,2)</f>
        <v>0</v>
      </c>
      <c r="BL341" s="19" t="s">
        <v>126</v>
      </c>
      <c r="BM341" s="217" t="s">
        <v>383</v>
      </c>
    </row>
    <row r="342" s="2" customFormat="1">
      <c r="A342" s="41"/>
      <c r="B342" s="42"/>
      <c r="C342" s="43"/>
      <c r="D342" s="219" t="s">
        <v>128</v>
      </c>
      <c r="E342" s="43"/>
      <c r="F342" s="220" t="s">
        <v>384</v>
      </c>
      <c r="G342" s="43"/>
      <c r="H342" s="43"/>
      <c r="I342" s="221"/>
      <c r="J342" s="43"/>
      <c r="K342" s="43"/>
      <c r="L342" s="47"/>
      <c r="M342" s="222"/>
      <c r="N342" s="223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19" t="s">
        <v>128</v>
      </c>
      <c r="AU342" s="19" t="s">
        <v>84</v>
      </c>
    </row>
    <row r="343" s="15" customFormat="1">
      <c r="A343" s="15"/>
      <c r="B343" s="248"/>
      <c r="C343" s="249"/>
      <c r="D343" s="219" t="s">
        <v>132</v>
      </c>
      <c r="E343" s="250" t="s">
        <v>21</v>
      </c>
      <c r="F343" s="251" t="s">
        <v>385</v>
      </c>
      <c r="G343" s="249"/>
      <c r="H343" s="250" t="s">
        <v>21</v>
      </c>
      <c r="I343" s="252"/>
      <c r="J343" s="249"/>
      <c r="K343" s="249"/>
      <c r="L343" s="253"/>
      <c r="M343" s="254"/>
      <c r="N343" s="255"/>
      <c r="O343" s="255"/>
      <c r="P343" s="255"/>
      <c r="Q343" s="255"/>
      <c r="R343" s="255"/>
      <c r="S343" s="255"/>
      <c r="T343" s="25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7" t="s">
        <v>132</v>
      </c>
      <c r="AU343" s="257" t="s">
        <v>84</v>
      </c>
      <c r="AV343" s="15" t="s">
        <v>79</v>
      </c>
      <c r="AW343" s="15" t="s">
        <v>36</v>
      </c>
      <c r="AX343" s="15" t="s">
        <v>74</v>
      </c>
      <c r="AY343" s="257" t="s">
        <v>118</v>
      </c>
    </row>
    <row r="344" s="13" customFormat="1">
      <c r="A344" s="13"/>
      <c r="B344" s="226"/>
      <c r="C344" s="227"/>
      <c r="D344" s="219" t="s">
        <v>132</v>
      </c>
      <c r="E344" s="228" t="s">
        <v>21</v>
      </c>
      <c r="F344" s="229" t="s">
        <v>386</v>
      </c>
      <c r="G344" s="227"/>
      <c r="H344" s="230">
        <v>50.399999999999999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132</v>
      </c>
      <c r="AU344" s="236" t="s">
        <v>84</v>
      </c>
      <c r="AV344" s="13" t="s">
        <v>84</v>
      </c>
      <c r="AW344" s="13" t="s">
        <v>36</v>
      </c>
      <c r="AX344" s="13" t="s">
        <v>74</v>
      </c>
      <c r="AY344" s="236" t="s">
        <v>118</v>
      </c>
    </row>
    <row r="345" s="13" customFormat="1">
      <c r="A345" s="13"/>
      <c r="B345" s="226"/>
      <c r="C345" s="227"/>
      <c r="D345" s="219" t="s">
        <v>132</v>
      </c>
      <c r="E345" s="228" t="s">
        <v>21</v>
      </c>
      <c r="F345" s="229" t="s">
        <v>387</v>
      </c>
      <c r="G345" s="227"/>
      <c r="H345" s="230">
        <v>-26.812000000000001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132</v>
      </c>
      <c r="AU345" s="236" t="s">
        <v>84</v>
      </c>
      <c r="AV345" s="13" t="s">
        <v>84</v>
      </c>
      <c r="AW345" s="13" t="s">
        <v>36</v>
      </c>
      <c r="AX345" s="13" t="s">
        <v>74</v>
      </c>
      <c r="AY345" s="236" t="s">
        <v>118</v>
      </c>
    </row>
    <row r="346" s="13" customFormat="1">
      <c r="A346" s="13"/>
      <c r="B346" s="226"/>
      <c r="C346" s="227"/>
      <c r="D346" s="219" t="s">
        <v>132</v>
      </c>
      <c r="E346" s="228" t="s">
        <v>21</v>
      </c>
      <c r="F346" s="229" t="s">
        <v>388</v>
      </c>
      <c r="G346" s="227"/>
      <c r="H346" s="230">
        <v>85.391999999999996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132</v>
      </c>
      <c r="AU346" s="236" t="s">
        <v>84</v>
      </c>
      <c r="AV346" s="13" t="s">
        <v>84</v>
      </c>
      <c r="AW346" s="13" t="s">
        <v>36</v>
      </c>
      <c r="AX346" s="13" t="s">
        <v>74</v>
      </c>
      <c r="AY346" s="236" t="s">
        <v>118</v>
      </c>
    </row>
    <row r="347" s="13" customFormat="1">
      <c r="A347" s="13"/>
      <c r="B347" s="226"/>
      <c r="C347" s="227"/>
      <c r="D347" s="219" t="s">
        <v>132</v>
      </c>
      <c r="E347" s="228" t="s">
        <v>21</v>
      </c>
      <c r="F347" s="229" t="s">
        <v>389</v>
      </c>
      <c r="G347" s="227"/>
      <c r="H347" s="230">
        <v>-8.4800000000000004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132</v>
      </c>
      <c r="AU347" s="236" t="s">
        <v>84</v>
      </c>
      <c r="AV347" s="13" t="s">
        <v>84</v>
      </c>
      <c r="AW347" s="13" t="s">
        <v>36</v>
      </c>
      <c r="AX347" s="13" t="s">
        <v>74</v>
      </c>
      <c r="AY347" s="236" t="s">
        <v>118</v>
      </c>
    </row>
    <row r="348" s="13" customFormat="1">
      <c r="A348" s="13"/>
      <c r="B348" s="226"/>
      <c r="C348" s="227"/>
      <c r="D348" s="219" t="s">
        <v>132</v>
      </c>
      <c r="E348" s="228" t="s">
        <v>21</v>
      </c>
      <c r="F348" s="229" t="s">
        <v>390</v>
      </c>
      <c r="G348" s="227"/>
      <c r="H348" s="230">
        <v>78.400000000000006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132</v>
      </c>
      <c r="AU348" s="236" t="s">
        <v>84</v>
      </c>
      <c r="AV348" s="13" t="s">
        <v>84</v>
      </c>
      <c r="AW348" s="13" t="s">
        <v>36</v>
      </c>
      <c r="AX348" s="13" t="s">
        <v>74</v>
      </c>
      <c r="AY348" s="236" t="s">
        <v>118</v>
      </c>
    </row>
    <row r="349" s="13" customFormat="1">
      <c r="A349" s="13"/>
      <c r="B349" s="226"/>
      <c r="C349" s="227"/>
      <c r="D349" s="219" t="s">
        <v>132</v>
      </c>
      <c r="E349" s="228" t="s">
        <v>21</v>
      </c>
      <c r="F349" s="229" t="s">
        <v>391</v>
      </c>
      <c r="G349" s="227"/>
      <c r="H349" s="230">
        <v>-6.3799999999999999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132</v>
      </c>
      <c r="AU349" s="236" t="s">
        <v>84</v>
      </c>
      <c r="AV349" s="13" t="s">
        <v>84</v>
      </c>
      <c r="AW349" s="13" t="s">
        <v>36</v>
      </c>
      <c r="AX349" s="13" t="s">
        <v>74</v>
      </c>
      <c r="AY349" s="236" t="s">
        <v>118</v>
      </c>
    </row>
    <row r="350" s="13" customFormat="1">
      <c r="A350" s="13"/>
      <c r="B350" s="226"/>
      <c r="C350" s="227"/>
      <c r="D350" s="219" t="s">
        <v>132</v>
      </c>
      <c r="E350" s="228" t="s">
        <v>21</v>
      </c>
      <c r="F350" s="229" t="s">
        <v>392</v>
      </c>
      <c r="G350" s="227"/>
      <c r="H350" s="230">
        <v>48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132</v>
      </c>
      <c r="AU350" s="236" t="s">
        <v>84</v>
      </c>
      <c r="AV350" s="13" t="s">
        <v>84</v>
      </c>
      <c r="AW350" s="13" t="s">
        <v>36</v>
      </c>
      <c r="AX350" s="13" t="s">
        <v>74</v>
      </c>
      <c r="AY350" s="236" t="s">
        <v>118</v>
      </c>
    </row>
    <row r="351" s="13" customFormat="1">
      <c r="A351" s="13"/>
      <c r="B351" s="226"/>
      <c r="C351" s="227"/>
      <c r="D351" s="219" t="s">
        <v>132</v>
      </c>
      <c r="E351" s="228" t="s">
        <v>21</v>
      </c>
      <c r="F351" s="229" t="s">
        <v>393</v>
      </c>
      <c r="G351" s="227"/>
      <c r="H351" s="230">
        <v>-18.507999999999999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132</v>
      </c>
      <c r="AU351" s="236" t="s">
        <v>84</v>
      </c>
      <c r="AV351" s="13" t="s">
        <v>84</v>
      </c>
      <c r="AW351" s="13" t="s">
        <v>36</v>
      </c>
      <c r="AX351" s="13" t="s">
        <v>74</v>
      </c>
      <c r="AY351" s="236" t="s">
        <v>118</v>
      </c>
    </row>
    <row r="352" s="13" customFormat="1">
      <c r="A352" s="13"/>
      <c r="B352" s="226"/>
      <c r="C352" s="227"/>
      <c r="D352" s="219" t="s">
        <v>132</v>
      </c>
      <c r="E352" s="228" t="s">
        <v>21</v>
      </c>
      <c r="F352" s="229" t="s">
        <v>394</v>
      </c>
      <c r="G352" s="227"/>
      <c r="H352" s="230">
        <v>207.19999999999999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132</v>
      </c>
      <c r="AU352" s="236" t="s">
        <v>84</v>
      </c>
      <c r="AV352" s="13" t="s">
        <v>84</v>
      </c>
      <c r="AW352" s="13" t="s">
        <v>36</v>
      </c>
      <c r="AX352" s="13" t="s">
        <v>74</v>
      </c>
      <c r="AY352" s="236" t="s">
        <v>118</v>
      </c>
    </row>
    <row r="353" s="13" customFormat="1">
      <c r="A353" s="13"/>
      <c r="B353" s="226"/>
      <c r="C353" s="227"/>
      <c r="D353" s="219" t="s">
        <v>132</v>
      </c>
      <c r="E353" s="228" t="s">
        <v>21</v>
      </c>
      <c r="F353" s="229" t="s">
        <v>395</v>
      </c>
      <c r="G353" s="227"/>
      <c r="H353" s="230">
        <v>-122.14400000000001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132</v>
      </c>
      <c r="AU353" s="236" t="s">
        <v>84</v>
      </c>
      <c r="AV353" s="13" t="s">
        <v>84</v>
      </c>
      <c r="AW353" s="13" t="s">
        <v>36</v>
      </c>
      <c r="AX353" s="13" t="s">
        <v>74</v>
      </c>
      <c r="AY353" s="236" t="s">
        <v>118</v>
      </c>
    </row>
    <row r="354" s="14" customFormat="1">
      <c r="A354" s="14"/>
      <c r="B354" s="237"/>
      <c r="C354" s="238"/>
      <c r="D354" s="219" t="s">
        <v>132</v>
      </c>
      <c r="E354" s="239" t="s">
        <v>21</v>
      </c>
      <c r="F354" s="240" t="s">
        <v>148</v>
      </c>
      <c r="G354" s="238"/>
      <c r="H354" s="241">
        <v>287.06799999999998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132</v>
      </c>
      <c r="AU354" s="247" t="s">
        <v>84</v>
      </c>
      <c r="AV354" s="14" t="s">
        <v>126</v>
      </c>
      <c r="AW354" s="14" t="s">
        <v>36</v>
      </c>
      <c r="AX354" s="14" t="s">
        <v>79</v>
      </c>
      <c r="AY354" s="247" t="s">
        <v>118</v>
      </c>
    </row>
    <row r="355" s="2" customFormat="1" ht="24.15" customHeight="1">
      <c r="A355" s="41"/>
      <c r="B355" s="42"/>
      <c r="C355" s="206" t="s">
        <v>396</v>
      </c>
      <c r="D355" s="206" t="s">
        <v>121</v>
      </c>
      <c r="E355" s="207" t="s">
        <v>397</v>
      </c>
      <c r="F355" s="208" t="s">
        <v>398</v>
      </c>
      <c r="G355" s="209" t="s">
        <v>124</v>
      </c>
      <c r="H355" s="210">
        <v>55</v>
      </c>
      <c r="I355" s="211"/>
      <c r="J355" s="212">
        <f>ROUND(I355*H355,2)</f>
        <v>0</v>
      </c>
      <c r="K355" s="208" t="s">
        <v>125</v>
      </c>
      <c r="L355" s="47"/>
      <c r="M355" s="213" t="s">
        <v>21</v>
      </c>
      <c r="N355" s="214" t="s">
        <v>45</v>
      </c>
      <c r="O355" s="87"/>
      <c r="P355" s="215">
        <f>O355*H355</f>
        <v>0</v>
      </c>
      <c r="Q355" s="215">
        <v>0.0022300000000000002</v>
      </c>
      <c r="R355" s="215">
        <f>Q355*H355</f>
        <v>0.12265000000000001</v>
      </c>
      <c r="S355" s="215">
        <v>0</v>
      </c>
      <c r="T355" s="216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7" t="s">
        <v>126</v>
      </c>
      <c r="AT355" s="217" t="s">
        <v>121</v>
      </c>
      <c r="AU355" s="217" t="s">
        <v>84</v>
      </c>
      <c r="AY355" s="19" t="s">
        <v>118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79</v>
      </c>
      <c r="BK355" s="218">
        <f>ROUND(I355*H355,2)</f>
        <v>0</v>
      </c>
      <c r="BL355" s="19" t="s">
        <v>126</v>
      </c>
      <c r="BM355" s="217" t="s">
        <v>399</v>
      </c>
    </row>
    <row r="356" s="2" customFormat="1">
      <c r="A356" s="41"/>
      <c r="B356" s="42"/>
      <c r="C356" s="43"/>
      <c r="D356" s="219" t="s">
        <v>128</v>
      </c>
      <c r="E356" s="43"/>
      <c r="F356" s="220" t="s">
        <v>400</v>
      </c>
      <c r="G356" s="43"/>
      <c r="H356" s="43"/>
      <c r="I356" s="221"/>
      <c r="J356" s="43"/>
      <c r="K356" s="43"/>
      <c r="L356" s="47"/>
      <c r="M356" s="222"/>
      <c r="N356" s="223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19" t="s">
        <v>128</v>
      </c>
      <c r="AU356" s="19" t="s">
        <v>84</v>
      </c>
    </row>
    <row r="357" s="2" customFormat="1">
      <c r="A357" s="41"/>
      <c r="B357" s="42"/>
      <c r="C357" s="43"/>
      <c r="D357" s="224" t="s">
        <v>130</v>
      </c>
      <c r="E357" s="43"/>
      <c r="F357" s="225" t="s">
        <v>401</v>
      </c>
      <c r="G357" s="43"/>
      <c r="H357" s="43"/>
      <c r="I357" s="221"/>
      <c r="J357" s="43"/>
      <c r="K357" s="43"/>
      <c r="L357" s="47"/>
      <c r="M357" s="222"/>
      <c r="N357" s="223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19" t="s">
        <v>130</v>
      </c>
      <c r="AU357" s="19" t="s">
        <v>84</v>
      </c>
    </row>
    <row r="358" s="15" customFormat="1">
      <c r="A358" s="15"/>
      <c r="B358" s="248"/>
      <c r="C358" s="249"/>
      <c r="D358" s="219" t="s">
        <v>132</v>
      </c>
      <c r="E358" s="250" t="s">
        <v>21</v>
      </c>
      <c r="F358" s="251" t="s">
        <v>402</v>
      </c>
      <c r="G358" s="249"/>
      <c r="H358" s="250" t="s">
        <v>21</v>
      </c>
      <c r="I358" s="252"/>
      <c r="J358" s="249"/>
      <c r="K358" s="249"/>
      <c r="L358" s="253"/>
      <c r="M358" s="254"/>
      <c r="N358" s="255"/>
      <c r="O358" s="255"/>
      <c r="P358" s="255"/>
      <c r="Q358" s="255"/>
      <c r="R358" s="255"/>
      <c r="S358" s="255"/>
      <c r="T358" s="25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7" t="s">
        <v>132</v>
      </c>
      <c r="AU358" s="257" t="s">
        <v>84</v>
      </c>
      <c r="AV358" s="15" t="s">
        <v>79</v>
      </c>
      <c r="AW358" s="15" t="s">
        <v>36</v>
      </c>
      <c r="AX358" s="15" t="s">
        <v>74</v>
      </c>
      <c r="AY358" s="257" t="s">
        <v>118</v>
      </c>
    </row>
    <row r="359" s="13" customFormat="1">
      <c r="A359" s="13"/>
      <c r="B359" s="226"/>
      <c r="C359" s="227"/>
      <c r="D359" s="219" t="s">
        <v>132</v>
      </c>
      <c r="E359" s="228" t="s">
        <v>21</v>
      </c>
      <c r="F359" s="229" t="s">
        <v>356</v>
      </c>
      <c r="G359" s="227"/>
      <c r="H359" s="230">
        <v>4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132</v>
      </c>
      <c r="AU359" s="236" t="s">
        <v>84</v>
      </c>
      <c r="AV359" s="13" t="s">
        <v>84</v>
      </c>
      <c r="AW359" s="13" t="s">
        <v>36</v>
      </c>
      <c r="AX359" s="13" t="s">
        <v>74</v>
      </c>
      <c r="AY359" s="236" t="s">
        <v>118</v>
      </c>
    </row>
    <row r="360" s="13" customFormat="1">
      <c r="A360" s="13"/>
      <c r="B360" s="226"/>
      <c r="C360" s="227"/>
      <c r="D360" s="219" t="s">
        <v>132</v>
      </c>
      <c r="E360" s="228" t="s">
        <v>21</v>
      </c>
      <c r="F360" s="229" t="s">
        <v>403</v>
      </c>
      <c r="G360" s="227"/>
      <c r="H360" s="230">
        <v>1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132</v>
      </c>
      <c r="AU360" s="236" t="s">
        <v>84</v>
      </c>
      <c r="AV360" s="13" t="s">
        <v>84</v>
      </c>
      <c r="AW360" s="13" t="s">
        <v>36</v>
      </c>
      <c r="AX360" s="13" t="s">
        <v>74</v>
      </c>
      <c r="AY360" s="236" t="s">
        <v>118</v>
      </c>
    </row>
    <row r="361" s="13" customFormat="1">
      <c r="A361" s="13"/>
      <c r="B361" s="226"/>
      <c r="C361" s="227"/>
      <c r="D361" s="219" t="s">
        <v>132</v>
      </c>
      <c r="E361" s="228" t="s">
        <v>21</v>
      </c>
      <c r="F361" s="229" t="s">
        <v>404</v>
      </c>
      <c r="G361" s="227"/>
      <c r="H361" s="230">
        <v>1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132</v>
      </c>
      <c r="AU361" s="236" t="s">
        <v>84</v>
      </c>
      <c r="AV361" s="13" t="s">
        <v>84</v>
      </c>
      <c r="AW361" s="13" t="s">
        <v>36</v>
      </c>
      <c r="AX361" s="13" t="s">
        <v>74</v>
      </c>
      <c r="AY361" s="236" t="s">
        <v>118</v>
      </c>
    </row>
    <row r="362" s="13" customFormat="1">
      <c r="A362" s="13"/>
      <c r="B362" s="226"/>
      <c r="C362" s="227"/>
      <c r="D362" s="219" t="s">
        <v>132</v>
      </c>
      <c r="E362" s="228" t="s">
        <v>21</v>
      </c>
      <c r="F362" s="229" t="s">
        <v>339</v>
      </c>
      <c r="G362" s="227"/>
      <c r="H362" s="230">
        <v>28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132</v>
      </c>
      <c r="AU362" s="236" t="s">
        <v>84</v>
      </c>
      <c r="AV362" s="13" t="s">
        <v>84</v>
      </c>
      <c r="AW362" s="13" t="s">
        <v>36</v>
      </c>
      <c r="AX362" s="13" t="s">
        <v>74</v>
      </c>
      <c r="AY362" s="236" t="s">
        <v>118</v>
      </c>
    </row>
    <row r="363" s="13" customFormat="1">
      <c r="A363" s="13"/>
      <c r="B363" s="226"/>
      <c r="C363" s="227"/>
      <c r="D363" s="219" t="s">
        <v>132</v>
      </c>
      <c r="E363" s="228" t="s">
        <v>21</v>
      </c>
      <c r="F363" s="229" t="s">
        <v>357</v>
      </c>
      <c r="G363" s="227"/>
      <c r="H363" s="230">
        <v>8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132</v>
      </c>
      <c r="AU363" s="236" t="s">
        <v>84</v>
      </c>
      <c r="AV363" s="13" t="s">
        <v>84</v>
      </c>
      <c r="AW363" s="13" t="s">
        <v>36</v>
      </c>
      <c r="AX363" s="13" t="s">
        <v>74</v>
      </c>
      <c r="AY363" s="236" t="s">
        <v>118</v>
      </c>
    </row>
    <row r="364" s="13" customFormat="1">
      <c r="A364" s="13"/>
      <c r="B364" s="226"/>
      <c r="C364" s="227"/>
      <c r="D364" s="219" t="s">
        <v>132</v>
      </c>
      <c r="E364" s="228" t="s">
        <v>21</v>
      </c>
      <c r="F364" s="229" t="s">
        <v>358</v>
      </c>
      <c r="G364" s="227"/>
      <c r="H364" s="230">
        <v>6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132</v>
      </c>
      <c r="AU364" s="236" t="s">
        <v>84</v>
      </c>
      <c r="AV364" s="13" t="s">
        <v>84</v>
      </c>
      <c r="AW364" s="13" t="s">
        <v>36</v>
      </c>
      <c r="AX364" s="13" t="s">
        <v>74</v>
      </c>
      <c r="AY364" s="236" t="s">
        <v>118</v>
      </c>
    </row>
    <row r="365" s="13" customFormat="1">
      <c r="A365" s="13"/>
      <c r="B365" s="226"/>
      <c r="C365" s="227"/>
      <c r="D365" s="219" t="s">
        <v>132</v>
      </c>
      <c r="E365" s="228" t="s">
        <v>21</v>
      </c>
      <c r="F365" s="229" t="s">
        <v>359</v>
      </c>
      <c r="G365" s="227"/>
      <c r="H365" s="230">
        <v>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132</v>
      </c>
      <c r="AU365" s="236" t="s">
        <v>84</v>
      </c>
      <c r="AV365" s="13" t="s">
        <v>84</v>
      </c>
      <c r="AW365" s="13" t="s">
        <v>36</v>
      </c>
      <c r="AX365" s="13" t="s">
        <v>74</v>
      </c>
      <c r="AY365" s="236" t="s">
        <v>118</v>
      </c>
    </row>
    <row r="366" s="13" customFormat="1">
      <c r="A366" s="13"/>
      <c r="B366" s="226"/>
      <c r="C366" s="227"/>
      <c r="D366" s="219" t="s">
        <v>132</v>
      </c>
      <c r="E366" s="228" t="s">
        <v>21</v>
      </c>
      <c r="F366" s="229" t="s">
        <v>360</v>
      </c>
      <c r="G366" s="227"/>
      <c r="H366" s="230">
        <v>1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132</v>
      </c>
      <c r="AU366" s="236" t="s">
        <v>84</v>
      </c>
      <c r="AV366" s="13" t="s">
        <v>84</v>
      </c>
      <c r="AW366" s="13" t="s">
        <v>36</v>
      </c>
      <c r="AX366" s="13" t="s">
        <v>74</v>
      </c>
      <c r="AY366" s="236" t="s">
        <v>118</v>
      </c>
    </row>
    <row r="367" s="13" customFormat="1">
      <c r="A367" s="13"/>
      <c r="B367" s="226"/>
      <c r="C367" s="227"/>
      <c r="D367" s="219" t="s">
        <v>132</v>
      </c>
      <c r="E367" s="228" t="s">
        <v>21</v>
      </c>
      <c r="F367" s="229" t="s">
        <v>342</v>
      </c>
      <c r="G367" s="227"/>
      <c r="H367" s="230">
        <v>1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132</v>
      </c>
      <c r="AU367" s="236" t="s">
        <v>84</v>
      </c>
      <c r="AV367" s="13" t="s">
        <v>84</v>
      </c>
      <c r="AW367" s="13" t="s">
        <v>36</v>
      </c>
      <c r="AX367" s="13" t="s">
        <v>74</v>
      </c>
      <c r="AY367" s="236" t="s">
        <v>118</v>
      </c>
    </row>
    <row r="368" s="13" customFormat="1">
      <c r="A368" s="13"/>
      <c r="B368" s="226"/>
      <c r="C368" s="227"/>
      <c r="D368" s="219" t="s">
        <v>132</v>
      </c>
      <c r="E368" s="228" t="s">
        <v>21</v>
      </c>
      <c r="F368" s="229" t="s">
        <v>343</v>
      </c>
      <c r="G368" s="227"/>
      <c r="H368" s="230">
        <v>1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132</v>
      </c>
      <c r="AU368" s="236" t="s">
        <v>84</v>
      </c>
      <c r="AV368" s="13" t="s">
        <v>84</v>
      </c>
      <c r="AW368" s="13" t="s">
        <v>36</v>
      </c>
      <c r="AX368" s="13" t="s">
        <v>74</v>
      </c>
      <c r="AY368" s="236" t="s">
        <v>118</v>
      </c>
    </row>
    <row r="369" s="13" customFormat="1">
      <c r="A369" s="13"/>
      <c r="B369" s="226"/>
      <c r="C369" s="227"/>
      <c r="D369" s="219" t="s">
        <v>132</v>
      </c>
      <c r="E369" s="228" t="s">
        <v>21</v>
      </c>
      <c r="F369" s="229" t="s">
        <v>344</v>
      </c>
      <c r="G369" s="227"/>
      <c r="H369" s="230">
        <v>1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132</v>
      </c>
      <c r="AU369" s="236" t="s">
        <v>84</v>
      </c>
      <c r="AV369" s="13" t="s">
        <v>84</v>
      </c>
      <c r="AW369" s="13" t="s">
        <v>36</v>
      </c>
      <c r="AX369" s="13" t="s">
        <v>74</v>
      </c>
      <c r="AY369" s="236" t="s">
        <v>118</v>
      </c>
    </row>
    <row r="370" s="13" customFormat="1">
      <c r="A370" s="13"/>
      <c r="B370" s="226"/>
      <c r="C370" s="227"/>
      <c r="D370" s="219" t="s">
        <v>132</v>
      </c>
      <c r="E370" s="228" t="s">
        <v>21</v>
      </c>
      <c r="F370" s="229" t="s">
        <v>361</v>
      </c>
      <c r="G370" s="227"/>
      <c r="H370" s="230">
        <v>1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132</v>
      </c>
      <c r="AU370" s="236" t="s">
        <v>84</v>
      </c>
      <c r="AV370" s="13" t="s">
        <v>84</v>
      </c>
      <c r="AW370" s="13" t="s">
        <v>36</v>
      </c>
      <c r="AX370" s="13" t="s">
        <v>74</v>
      </c>
      <c r="AY370" s="236" t="s">
        <v>118</v>
      </c>
    </row>
    <row r="371" s="14" customFormat="1">
      <c r="A371" s="14"/>
      <c r="B371" s="237"/>
      <c r="C371" s="238"/>
      <c r="D371" s="219" t="s">
        <v>132</v>
      </c>
      <c r="E371" s="239" t="s">
        <v>21</v>
      </c>
      <c r="F371" s="240" t="s">
        <v>148</v>
      </c>
      <c r="G371" s="238"/>
      <c r="H371" s="241">
        <v>55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132</v>
      </c>
      <c r="AU371" s="247" t="s">
        <v>84</v>
      </c>
      <c r="AV371" s="14" t="s">
        <v>126</v>
      </c>
      <c r="AW371" s="14" t="s">
        <v>36</v>
      </c>
      <c r="AX371" s="14" t="s">
        <v>79</v>
      </c>
      <c r="AY371" s="247" t="s">
        <v>118</v>
      </c>
    </row>
    <row r="372" s="2" customFormat="1" ht="24.15" customHeight="1">
      <c r="A372" s="41"/>
      <c r="B372" s="42"/>
      <c r="C372" s="206" t="s">
        <v>7</v>
      </c>
      <c r="D372" s="206" t="s">
        <v>121</v>
      </c>
      <c r="E372" s="207" t="s">
        <v>405</v>
      </c>
      <c r="F372" s="208" t="s">
        <v>406</v>
      </c>
      <c r="G372" s="209" t="s">
        <v>124</v>
      </c>
      <c r="H372" s="210">
        <v>41</v>
      </c>
      <c r="I372" s="211"/>
      <c r="J372" s="212">
        <f>ROUND(I372*H372,2)</f>
        <v>0</v>
      </c>
      <c r="K372" s="208" t="s">
        <v>125</v>
      </c>
      <c r="L372" s="47"/>
      <c r="M372" s="213" t="s">
        <v>21</v>
      </c>
      <c r="N372" s="214" t="s">
        <v>45</v>
      </c>
      <c r="O372" s="87"/>
      <c r="P372" s="215">
        <f>O372*H372</f>
        <v>0</v>
      </c>
      <c r="Q372" s="215">
        <v>0.0042100000000000002</v>
      </c>
      <c r="R372" s="215">
        <f>Q372*H372</f>
        <v>0.17261000000000001</v>
      </c>
      <c r="S372" s="215">
        <v>0</v>
      </c>
      <c r="T372" s="216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7" t="s">
        <v>126</v>
      </c>
      <c r="AT372" s="217" t="s">
        <v>121</v>
      </c>
      <c r="AU372" s="217" t="s">
        <v>84</v>
      </c>
      <c r="AY372" s="19" t="s">
        <v>118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79</v>
      </c>
      <c r="BK372" s="218">
        <f>ROUND(I372*H372,2)</f>
        <v>0</v>
      </c>
      <c r="BL372" s="19" t="s">
        <v>126</v>
      </c>
      <c r="BM372" s="217" t="s">
        <v>407</v>
      </c>
    </row>
    <row r="373" s="2" customFormat="1">
      <c r="A373" s="41"/>
      <c r="B373" s="42"/>
      <c r="C373" s="43"/>
      <c r="D373" s="219" t="s">
        <v>128</v>
      </c>
      <c r="E373" s="43"/>
      <c r="F373" s="220" t="s">
        <v>408</v>
      </c>
      <c r="G373" s="43"/>
      <c r="H373" s="43"/>
      <c r="I373" s="221"/>
      <c r="J373" s="43"/>
      <c r="K373" s="43"/>
      <c r="L373" s="47"/>
      <c r="M373" s="222"/>
      <c r="N373" s="223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19" t="s">
        <v>128</v>
      </c>
      <c r="AU373" s="19" t="s">
        <v>84</v>
      </c>
    </row>
    <row r="374" s="2" customFormat="1">
      <c r="A374" s="41"/>
      <c r="B374" s="42"/>
      <c r="C374" s="43"/>
      <c r="D374" s="224" t="s">
        <v>130</v>
      </c>
      <c r="E374" s="43"/>
      <c r="F374" s="225" t="s">
        <v>409</v>
      </c>
      <c r="G374" s="43"/>
      <c r="H374" s="43"/>
      <c r="I374" s="221"/>
      <c r="J374" s="43"/>
      <c r="K374" s="43"/>
      <c r="L374" s="47"/>
      <c r="M374" s="222"/>
      <c r="N374" s="223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19" t="s">
        <v>130</v>
      </c>
      <c r="AU374" s="19" t="s">
        <v>84</v>
      </c>
    </row>
    <row r="375" s="15" customFormat="1">
      <c r="A375" s="15"/>
      <c r="B375" s="248"/>
      <c r="C375" s="249"/>
      <c r="D375" s="219" t="s">
        <v>132</v>
      </c>
      <c r="E375" s="250" t="s">
        <v>21</v>
      </c>
      <c r="F375" s="251" t="s">
        <v>402</v>
      </c>
      <c r="G375" s="249"/>
      <c r="H375" s="250" t="s">
        <v>21</v>
      </c>
      <c r="I375" s="252"/>
      <c r="J375" s="249"/>
      <c r="K375" s="249"/>
      <c r="L375" s="253"/>
      <c r="M375" s="254"/>
      <c r="N375" s="255"/>
      <c r="O375" s="255"/>
      <c r="P375" s="255"/>
      <c r="Q375" s="255"/>
      <c r="R375" s="255"/>
      <c r="S375" s="255"/>
      <c r="T375" s="256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7" t="s">
        <v>132</v>
      </c>
      <c r="AU375" s="257" t="s">
        <v>84</v>
      </c>
      <c r="AV375" s="15" t="s">
        <v>79</v>
      </c>
      <c r="AW375" s="15" t="s">
        <v>36</v>
      </c>
      <c r="AX375" s="15" t="s">
        <v>74</v>
      </c>
      <c r="AY375" s="257" t="s">
        <v>118</v>
      </c>
    </row>
    <row r="376" s="13" customFormat="1">
      <c r="A376" s="13"/>
      <c r="B376" s="226"/>
      <c r="C376" s="227"/>
      <c r="D376" s="219" t="s">
        <v>132</v>
      </c>
      <c r="E376" s="228" t="s">
        <v>21</v>
      </c>
      <c r="F376" s="229" t="s">
        <v>367</v>
      </c>
      <c r="G376" s="227"/>
      <c r="H376" s="230">
        <v>5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132</v>
      </c>
      <c r="AU376" s="236" t="s">
        <v>84</v>
      </c>
      <c r="AV376" s="13" t="s">
        <v>84</v>
      </c>
      <c r="AW376" s="13" t="s">
        <v>36</v>
      </c>
      <c r="AX376" s="13" t="s">
        <v>74</v>
      </c>
      <c r="AY376" s="236" t="s">
        <v>118</v>
      </c>
    </row>
    <row r="377" s="13" customFormat="1">
      <c r="A377" s="13"/>
      <c r="B377" s="226"/>
      <c r="C377" s="227"/>
      <c r="D377" s="219" t="s">
        <v>132</v>
      </c>
      <c r="E377" s="228" t="s">
        <v>21</v>
      </c>
      <c r="F377" s="229" t="s">
        <v>368</v>
      </c>
      <c r="G377" s="227"/>
      <c r="H377" s="230">
        <v>5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132</v>
      </c>
      <c r="AU377" s="236" t="s">
        <v>84</v>
      </c>
      <c r="AV377" s="13" t="s">
        <v>84</v>
      </c>
      <c r="AW377" s="13" t="s">
        <v>36</v>
      </c>
      <c r="AX377" s="13" t="s">
        <v>74</v>
      </c>
      <c r="AY377" s="236" t="s">
        <v>118</v>
      </c>
    </row>
    <row r="378" s="13" customFormat="1">
      <c r="A378" s="13"/>
      <c r="B378" s="226"/>
      <c r="C378" s="227"/>
      <c r="D378" s="219" t="s">
        <v>132</v>
      </c>
      <c r="E378" s="228" t="s">
        <v>21</v>
      </c>
      <c r="F378" s="229" t="s">
        <v>410</v>
      </c>
      <c r="G378" s="227"/>
      <c r="H378" s="230">
        <v>1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132</v>
      </c>
      <c r="AU378" s="236" t="s">
        <v>84</v>
      </c>
      <c r="AV378" s="13" t="s">
        <v>84</v>
      </c>
      <c r="AW378" s="13" t="s">
        <v>36</v>
      </c>
      <c r="AX378" s="13" t="s">
        <v>74</v>
      </c>
      <c r="AY378" s="236" t="s">
        <v>118</v>
      </c>
    </row>
    <row r="379" s="13" customFormat="1">
      <c r="A379" s="13"/>
      <c r="B379" s="226"/>
      <c r="C379" s="227"/>
      <c r="D379" s="219" t="s">
        <v>132</v>
      </c>
      <c r="E379" s="228" t="s">
        <v>21</v>
      </c>
      <c r="F379" s="229" t="s">
        <v>333</v>
      </c>
      <c r="G379" s="227"/>
      <c r="H379" s="230">
        <v>1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132</v>
      </c>
      <c r="AU379" s="236" t="s">
        <v>84</v>
      </c>
      <c r="AV379" s="13" t="s">
        <v>84</v>
      </c>
      <c r="AW379" s="13" t="s">
        <v>36</v>
      </c>
      <c r="AX379" s="13" t="s">
        <v>74</v>
      </c>
      <c r="AY379" s="236" t="s">
        <v>118</v>
      </c>
    </row>
    <row r="380" s="13" customFormat="1">
      <c r="A380" s="13"/>
      <c r="B380" s="226"/>
      <c r="C380" s="227"/>
      <c r="D380" s="219" t="s">
        <v>132</v>
      </c>
      <c r="E380" s="228" t="s">
        <v>21</v>
      </c>
      <c r="F380" s="229" t="s">
        <v>334</v>
      </c>
      <c r="G380" s="227"/>
      <c r="H380" s="230">
        <v>1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132</v>
      </c>
      <c r="AU380" s="236" t="s">
        <v>84</v>
      </c>
      <c r="AV380" s="13" t="s">
        <v>84</v>
      </c>
      <c r="AW380" s="13" t="s">
        <v>36</v>
      </c>
      <c r="AX380" s="13" t="s">
        <v>74</v>
      </c>
      <c r="AY380" s="236" t="s">
        <v>118</v>
      </c>
    </row>
    <row r="381" s="13" customFormat="1">
      <c r="A381" s="13"/>
      <c r="B381" s="226"/>
      <c r="C381" s="227"/>
      <c r="D381" s="219" t="s">
        <v>132</v>
      </c>
      <c r="E381" s="228" t="s">
        <v>21</v>
      </c>
      <c r="F381" s="229" t="s">
        <v>411</v>
      </c>
      <c r="G381" s="227"/>
      <c r="H381" s="230">
        <v>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132</v>
      </c>
      <c r="AU381" s="236" t="s">
        <v>84</v>
      </c>
      <c r="AV381" s="13" t="s">
        <v>84</v>
      </c>
      <c r="AW381" s="13" t="s">
        <v>36</v>
      </c>
      <c r="AX381" s="13" t="s">
        <v>74</v>
      </c>
      <c r="AY381" s="236" t="s">
        <v>118</v>
      </c>
    </row>
    <row r="382" s="13" customFormat="1">
      <c r="A382" s="13"/>
      <c r="B382" s="226"/>
      <c r="C382" s="227"/>
      <c r="D382" s="219" t="s">
        <v>132</v>
      </c>
      <c r="E382" s="228" t="s">
        <v>21</v>
      </c>
      <c r="F382" s="229" t="s">
        <v>412</v>
      </c>
      <c r="G382" s="227"/>
      <c r="H382" s="230">
        <v>1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132</v>
      </c>
      <c r="AU382" s="236" t="s">
        <v>84</v>
      </c>
      <c r="AV382" s="13" t="s">
        <v>84</v>
      </c>
      <c r="AW382" s="13" t="s">
        <v>36</v>
      </c>
      <c r="AX382" s="13" t="s">
        <v>74</v>
      </c>
      <c r="AY382" s="236" t="s">
        <v>118</v>
      </c>
    </row>
    <row r="383" s="13" customFormat="1">
      <c r="A383" s="13"/>
      <c r="B383" s="226"/>
      <c r="C383" s="227"/>
      <c r="D383" s="219" t="s">
        <v>132</v>
      </c>
      <c r="E383" s="228" t="s">
        <v>21</v>
      </c>
      <c r="F383" s="229" t="s">
        <v>413</v>
      </c>
      <c r="G383" s="227"/>
      <c r="H383" s="230">
        <v>1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132</v>
      </c>
      <c r="AU383" s="236" t="s">
        <v>84</v>
      </c>
      <c r="AV383" s="13" t="s">
        <v>84</v>
      </c>
      <c r="AW383" s="13" t="s">
        <v>36</v>
      </c>
      <c r="AX383" s="13" t="s">
        <v>74</v>
      </c>
      <c r="AY383" s="236" t="s">
        <v>118</v>
      </c>
    </row>
    <row r="384" s="13" customFormat="1">
      <c r="A384" s="13"/>
      <c r="B384" s="226"/>
      <c r="C384" s="227"/>
      <c r="D384" s="219" t="s">
        <v>132</v>
      </c>
      <c r="E384" s="228" t="s">
        <v>21</v>
      </c>
      <c r="F384" s="229" t="s">
        <v>414</v>
      </c>
      <c r="G384" s="227"/>
      <c r="H384" s="230">
        <v>2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132</v>
      </c>
      <c r="AU384" s="236" t="s">
        <v>84</v>
      </c>
      <c r="AV384" s="13" t="s">
        <v>84</v>
      </c>
      <c r="AW384" s="13" t="s">
        <v>36</v>
      </c>
      <c r="AX384" s="13" t="s">
        <v>74</v>
      </c>
      <c r="AY384" s="236" t="s">
        <v>118</v>
      </c>
    </row>
    <row r="385" s="13" customFormat="1">
      <c r="A385" s="13"/>
      <c r="B385" s="226"/>
      <c r="C385" s="227"/>
      <c r="D385" s="219" t="s">
        <v>132</v>
      </c>
      <c r="E385" s="228" t="s">
        <v>21</v>
      </c>
      <c r="F385" s="229" t="s">
        <v>415</v>
      </c>
      <c r="G385" s="227"/>
      <c r="H385" s="230">
        <v>2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132</v>
      </c>
      <c r="AU385" s="236" t="s">
        <v>84</v>
      </c>
      <c r="AV385" s="13" t="s">
        <v>84</v>
      </c>
      <c r="AW385" s="13" t="s">
        <v>36</v>
      </c>
      <c r="AX385" s="13" t="s">
        <v>74</v>
      </c>
      <c r="AY385" s="236" t="s">
        <v>118</v>
      </c>
    </row>
    <row r="386" s="13" customFormat="1">
      <c r="A386" s="13"/>
      <c r="B386" s="226"/>
      <c r="C386" s="227"/>
      <c r="D386" s="219" t="s">
        <v>132</v>
      </c>
      <c r="E386" s="228" t="s">
        <v>21</v>
      </c>
      <c r="F386" s="229" t="s">
        <v>416</v>
      </c>
      <c r="G386" s="227"/>
      <c r="H386" s="230">
        <v>1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132</v>
      </c>
      <c r="AU386" s="236" t="s">
        <v>84</v>
      </c>
      <c r="AV386" s="13" t="s">
        <v>84</v>
      </c>
      <c r="AW386" s="13" t="s">
        <v>36</v>
      </c>
      <c r="AX386" s="13" t="s">
        <v>74</v>
      </c>
      <c r="AY386" s="236" t="s">
        <v>118</v>
      </c>
    </row>
    <row r="387" s="13" customFormat="1">
      <c r="A387" s="13"/>
      <c r="B387" s="226"/>
      <c r="C387" s="227"/>
      <c r="D387" s="219" t="s">
        <v>132</v>
      </c>
      <c r="E387" s="228" t="s">
        <v>21</v>
      </c>
      <c r="F387" s="229" t="s">
        <v>341</v>
      </c>
      <c r="G387" s="227"/>
      <c r="H387" s="230">
        <v>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132</v>
      </c>
      <c r="AU387" s="236" t="s">
        <v>84</v>
      </c>
      <c r="AV387" s="13" t="s">
        <v>84</v>
      </c>
      <c r="AW387" s="13" t="s">
        <v>36</v>
      </c>
      <c r="AX387" s="13" t="s">
        <v>74</v>
      </c>
      <c r="AY387" s="236" t="s">
        <v>118</v>
      </c>
    </row>
    <row r="388" s="13" customFormat="1">
      <c r="A388" s="13"/>
      <c r="B388" s="226"/>
      <c r="C388" s="227"/>
      <c r="D388" s="219" t="s">
        <v>132</v>
      </c>
      <c r="E388" s="228" t="s">
        <v>21</v>
      </c>
      <c r="F388" s="229" t="s">
        <v>373</v>
      </c>
      <c r="G388" s="227"/>
      <c r="H388" s="230">
        <v>1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132</v>
      </c>
      <c r="AU388" s="236" t="s">
        <v>84</v>
      </c>
      <c r="AV388" s="13" t="s">
        <v>84</v>
      </c>
      <c r="AW388" s="13" t="s">
        <v>36</v>
      </c>
      <c r="AX388" s="13" t="s">
        <v>74</v>
      </c>
      <c r="AY388" s="236" t="s">
        <v>118</v>
      </c>
    </row>
    <row r="389" s="13" customFormat="1">
      <c r="A389" s="13"/>
      <c r="B389" s="226"/>
      <c r="C389" s="227"/>
      <c r="D389" s="219" t="s">
        <v>132</v>
      </c>
      <c r="E389" s="228" t="s">
        <v>21</v>
      </c>
      <c r="F389" s="229" t="s">
        <v>417</v>
      </c>
      <c r="G389" s="227"/>
      <c r="H389" s="230">
        <v>1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132</v>
      </c>
      <c r="AU389" s="236" t="s">
        <v>84</v>
      </c>
      <c r="AV389" s="13" t="s">
        <v>84</v>
      </c>
      <c r="AW389" s="13" t="s">
        <v>36</v>
      </c>
      <c r="AX389" s="13" t="s">
        <v>74</v>
      </c>
      <c r="AY389" s="236" t="s">
        <v>118</v>
      </c>
    </row>
    <row r="390" s="13" customFormat="1">
      <c r="A390" s="13"/>
      <c r="B390" s="226"/>
      <c r="C390" s="227"/>
      <c r="D390" s="219" t="s">
        <v>132</v>
      </c>
      <c r="E390" s="228" t="s">
        <v>21</v>
      </c>
      <c r="F390" s="229" t="s">
        <v>418</v>
      </c>
      <c r="G390" s="227"/>
      <c r="H390" s="230">
        <v>1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132</v>
      </c>
      <c r="AU390" s="236" t="s">
        <v>84</v>
      </c>
      <c r="AV390" s="13" t="s">
        <v>84</v>
      </c>
      <c r="AW390" s="13" t="s">
        <v>36</v>
      </c>
      <c r="AX390" s="13" t="s">
        <v>74</v>
      </c>
      <c r="AY390" s="236" t="s">
        <v>118</v>
      </c>
    </row>
    <row r="391" s="13" customFormat="1">
      <c r="A391" s="13"/>
      <c r="B391" s="226"/>
      <c r="C391" s="227"/>
      <c r="D391" s="219" t="s">
        <v>132</v>
      </c>
      <c r="E391" s="228" t="s">
        <v>21</v>
      </c>
      <c r="F391" s="229" t="s">
        <v>419</v>
      </c>
      <c r="G391" s="227"/>
      <c r="H391" s="230">
        <v>2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132</v>
      </c>
      <c r="AU391" s="236" t="s">
        <v>84</v>
      </c>
      <c r="AV391" s="13" t="s">
        <v>84</v>
      </c>
      <c r="AW391" s="13" t="s">
        <v>36</v>
      </c>
      <c r="AX391" s="13" t="s">
        <v>74</v>
      </c>
      <c r="AY391" s="236" t="s">
        <v>118</v>
      </c>
    </row>
    <row r="392" s="13" customFormat="1">
      <c r="A392" s="13"/>
      <c r="B392" s="226"/>
      <c r="C392" s="227"/>
      <c r="D392" s="219" t="s">
        <v>132</v>
      </c>
      <c r="E392" s="228" t="s">
        <v>21</v>
      </c>
      <c r="F392" s="229" t="s">
        <v>420</v>
      </c>
      <c r="G392" s="227"/>
      <c r="H392" s="230">
        <v>1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132</v>
      </c>
      <c r="AU392" s="236" t="s">
        <v>84</v>
      </c>
      <c r="AV392" s="13" t="s">
        <v>84</v>
      </c>
      <c r="AW392" s="13" t="s">
        <v>36</v>
      </c>
      <c r="AX392" s="13" t="s">
        <v>74</v>
      </c>
      <c r="AY392" s="236" t="s">
        <v>118</v>
      </c>
    </row>
    <row r="393" s="13" customFormat="1">
      <c r="A393" s="13"/>
      <c r="B393" s="226"/>
      <c r="C393" s="227"/>
      <c r="D393" s="219" t="s">
        <v>132</v>
      </c>
      <c r="E393" s="228" t="s">
        <v>21</v>
      </c>
      <c r="F393" s="229" t="s">
        <v>421</v>
      </c>
      <c r="G393" s="227"/>
      <c r="H393" s="230">
        <v>1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132</v>
      </c>
      <c r="AU393" s="236" t="s">
        <v>84</v>
      </c>
      <c r="AV393" s="13" t="s">
        <v>84</v>
      </c>
      <c r="AW393" s="13" t="s">
        <v>36</v>
      </c>
      <c r="AX393" s="13" t="s">
        <v>74</v>
      </c>
      <c r="AY393" s="236" t="s">
        <v>118</v>
      </c>
    </row>
    <row r="394" s="13" customFormat="1">
      <c r="A394" s="13"/>
      <c r="B394" s="226"/>
      <c r="C394" s="227"/>
      <c r="D394" s="219" t="s">
        <v>132</v>
      </c>
      <c r="E394" s="228" t="s">
        <v>21</v>
      </c>
      <c r="F394" s="229" t="s">
        <v>374</v>
      </c>
      <c r="G394" s="227"/>
      <c r="H394" s="230">
        <v>1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132</v>
      </c>
      <c r="AU394" s="236" t="s">
        <v>84</v>
      </c>
      <c r="AV394" s="13" t="s">
        <v>84</v>
      </c>
      <c r="AW394" s="13" t="s">
        <v>36</v>
      </c>
      <c r="AX394" s="13" t="s">
        <v>74</v>
      </c>
      <c r="AY394" s="236" t="s">
        <v>118</v>
      </c>
    </row>
    <row r="395" s="13" customFormat="1">
      <c r="A395" s="13"/>
      <c r="B395" s="226"/>
      <c r="C395" s="227"/>
      <c r="D395" s="219" t="s">
        <v>132</v>
      </c>
      <c r="E395" s="228" t="s">
        <v>21</v>
      </c>
      <c r="F395" s="229" t="s">
        <v>422</v>
      </c>
      <c r="G395" s="227"/>
      <c r="H395" s="230">
        <v>2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132</v>
      </c>
      <c r="AU395" s="236" t="s">
        <v>84</v>
      </c>
      <c r="AV395" s="13" t="s">
        <v>84</v>
      </c>
      <c r="AW395" s="13" t="s">
        <v>36</v>
      </c>
      <c r="AX395" s="13" t="s">
        <v>74</v>
      </c>
      <c r="AY395" s="236" t="s">
        <v>118</v>
      </c>
    </row>
    <row r="396" s="13" customFormat="1">
      <c r="A396" s="13"/>
      <c r="B396" s="226"/>
      <c r="C396" s="227"/>
      <c r="D396" s="219" t="s">
        <v>132</v>
      </c>
      <c r="E396" s="228" t="s">
        <v>21</v>
      </c>
      <c r="F396" s="229" t="s">
        <v>423</v>
      </c>
      <c r="G396" s="227"/>
      <c r="H396" s="230">
        <v>2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132</v>
      </c>
      <c r="AU396" s="236" t="s">
        <v>84</v>
      </c>
      <c r="AV396" s="13" t="s">
        <v>84</v>
      </c>
      <c r="AW396" s="13" t="s">
        <v>36</v>
      </c>
      <c r="AX396" s="13" t="s">
        <v>74</v>
      </c>
      <c r="AY396" s="236" t="s">
        <v>118</v>
      </c>
    </row>
    <row r="397" s="13" customFormat="1">
      <c r="A397" s="13"/>
      <c r="B397" s="226"/>
      <c r="C397" s="227"/>
      <c r="D397" s="219" t="s">
        <v>132</v>
      </c>
      <c r="E397" s="228" t="s">
        <v>21</v>
      </c>
      <c r="F397" s="229" t="s">
        <v>424</v>
      </c>
      <c r="G397" s="227"/>
      <c r="H397" s="230">
        <v>1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132</v>
      </c>
      <c r="AU397" s="236" t="s">
        <v>84</v>
      </c>
      <c r="AV397" s="13" t="s">
        <v>84</v>
      </c>
      <c r="AW397" s="13" t="s">
        <v>36</v>
      </c>
      <c r="AX397" s="13" t="s">
        <v>74</v>
      </c>
      <c r="AY397" s="236" t="s">
        <v>118</v>
      </c>
    </row>
    <row r="398" s="13" customFormat="1">
      <c r="A398" s="13"/>
      <c r="B398" s="226"/>
      <c r="C398" s="227"/>
      <c r="D398" s="219" t="s">
        <v>132</v>
      </c>
      <c r="E398" s="228" t="s">
        <v>21</v>
      </c>
      <c r="F398" s="229" t="s">
        <v>348</v>
      </c>
      <c r="G398" s="227"/>
      <c r="H398" s="230">
        <v>1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132</v>
      </c>
      <c r="AU398" s="236" t="s">
        <v>84</v>
      </c>
      <c r="AV398" s="13" t="s">
        <v>84</v>
      </c>
      <c r="AW398" s="13" t="s">
        <v>36</v>
      </c>
      <c r="AX398" s="13" t="s">
        <v>74</v>
      </c>
      <c r="AY398" s="236" t="s">
        <v>118</v>
      </c>
    </row>
    <row r="399" s="13" customFormat="1">
      <c r="A399" s="13"/>
      <c r="B399" s="226"/>
      <c r="C399" s="227"/>
      <c r="D399" s="219" t="s">
        <v>132</v>
      </c>
      <c r="E399" s="228" t="s">
        <v>21</v>
      </c>
      <c r="F399" s="229" t="s">
        <v>425</v>
      </c>
      <c r="G399" s="227"/>
      <c r="H399" s="230">
        <v>1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132</v>
      </c>
      <c r="AU399" s="236" t="s">
        <v>84</v>
      </c>
      <c r="AV399" s="13" t="s">
        <v>84</v>
      </c>
      <c r="AW399" s="13" t="s">
        <v>36</v>
      </c>
      <c r="AX399" s="13" t="s">
        <v>74</v>
      </c>
      <c r="AY399" s="236" t="s">
        <v>118</v>
      </c>
    </row>
    <row r="400" s="13" customFormat="1">
      <c r="A400" s="13"/>
      <c r="B400" s="226"/>
      <c r="C400" s="227"/>
      <c r="D400" s="219" t="s">
        <v>132</v>
      </c>
      <c r="E400" s="228" t="s">
        <v>21</v>
      </c>
      <c r="F400" s="229" t="s">
        <v>426</v>
      </c>
      <c r="G400" s="227"/>
      <c r="H400" s="230">
        <v>1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132</v>
      </c>
      <c r="AU400" s="236" t="s">
        <v>84</v>
      </c>
      <c r="AV400" s="13" t="s">
        <v>84</v>
      </c>
      <c r="AW400" s="13" t="s">
        <v>36</v>
      </c>
      <c r="AX400" s="13" t="s">
        <v>74</v>
      </c>
      <c r="AY400" s="236" t="s">
        <v>118</v>
      </c>
    </row>
    <row r="401" s="13" customFormat="1">
      <c r="A401" s="13"/>
      <c r="B401" s="226"/>
      <c r="C401" s="227"/>
      <c r="D401" s="219" t="s">
        <v>132</v>
      </c>
      <c r="E401" s="228" t="s">
        <v>21</v>
      </c>
      <c r="F401" s="229" t="s">
        <v>427</v>
      </c>
      <c r="G401" s="227"/>
      <c r="H401" s="230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132</v>
      </c>
      <c r="AU401" s="236" t="s">
        <v>84</v>
      </c>
      <c r="AV401" s="13" t="s">
        <v>84</v>
      </c>
      <c r="AW401" s="13" t="s">
        <v>36</v>
      </c>
      <c r="AX401" s="13" t="s">
        <v>74</v>
      </c>
      <c r="AY401" s="236" t="s">
        <v>118</v>
      </c>
    </row>
    <row r="402" s="13" customFormat="1">
      <c r="A402" s="13"/>
      <c r="B402" s="226"/>
      <c r="C402" s="227"/>
      <c r="D402" s="219" t="s">
        <v>132</v>
      </c>
      <c r="E402" s="228" t="s">
        <v>21</v>
      </c>
      <c r="F402" s="229" t="s">
        <v>428</v>
      </c>
      <c r="G402" s="227"/>
      <c r="H402" s="230">
        <v>1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132</v>
      </c>
      <c r="AU402" s="236" t="s">
        <v>84</v>
      </c>
      <c r="AV402" s="13" t="s">
        <v>84</v>
      </c>
      <c r="AW402" s="13" t="s">
        <v>36</v>
      </c>
      <c r="AX402" s="13" t="s">
        <v>74</v>
      </c>
      <c r="AY402" s="236" t="s">
        <v>118</v>
      </c>
    </row>
    <row r="403" s="13" customFormat="1">
      <c r="A403" s="13"/>
      <c r="B403" s="226"/>
      <c r="C403" s="227"/>
      <c r="D403" s="219" t="s">
        <v>132</v>
      </c>
      <c r="E403" s="228" t="s">
        <v>21</v>
      </c>
      <c r="F403" s="229" t="s">
        <v>379</v>
      </c>
      <c r="G403" s="227"/>
      <c r="H403" s="230">
        <v>1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132</v>
      </c>
      <c r="AU403" s="236" t="s">
        <v>84</v>
      </c>
      <c r="AV403" s="13" t="s">
        <v>84</v>
      </c>
      <c r="AW403" s="13" t="s">
        <v>36</v>
      </c>
      <c r="AX403" s="13" t="s">
        <v>74</v>
      </c>
      <c r="AY403" s="236" t="s">
        <v>118</v>
      </c>
    </row>
    <row r="404" s="14" customFormat="1">
      <c r="A404" s="14"/>
      <c r="B404" s="237"/>
      <c r="C404" s="238"/>
      <c r="D404" s="219" t="s">
        <v>132</v>
      </c>
      <c r="E404" s="239" t="s">
        <v>21</v>
      </c>
      <c r="F404" s="240" t="s">
        <v>148</v>
      </c>
      <c r="G404" s="238"/>
      <c r="H404" s="241">
        <v>41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132</v>
      </c>
      <c r="AU404" s="247" t="s">
        <v>84</v>
      </c>
      <c r="AV404" s="14" t="s">
        <v>126</v>
      </c>
      <c r="AW404" s="14" t="s">
        <v>36</v>
      </c>
      <c r="AX404" s="14" t="s">
        <v>79</v>
      </c>
      <c r="AY404" s="247" t="s">
        <v>118</v>
      </c>
    </row>
    <row r="405" s="2" customFormat="1" ht="24.15" customHeight="1">
      <c r="A405" s="41"/>
      <c r="B405" s="42"/>
      <c r="C405" s="206" t="s">
        <v>429</v>
      </c>
      <c r="D405" s="206" t="s">
        <v>121</v>
      </c>
      <c r="E405" s="207" t="s">
        <v>430</v>
      </c>
      <c r="F405" s="208" t="s">
        <v>431</v>
      </c>
      <c r="G405" s="209" t="s">
        <v>432</v>
      </c>
      <c r="H405" s="210">
        <v>0.017000000000000001</v>
      </c>
      <c r="I405" s="211"/>
      <c r="J405" s="212">
        <f>ROUND(I405*H405,2)</f>
        <v>0</v>
      </c>
      <c r="K405" s="208" t="s">
        <v>125</v>
      </c>
      <c r="L405" s="47"/>
      <c r="M405" s="213" t="s">
        <v>21</v>
      </c>
      <c r="N405" s="214" t="s">
        <v>45</v>
      </c>
      <c r="O405" s="87"/>
      <c r="P405" s="215">
        <f>O405*H405</f>
        <v>0</v>
      </c>
      <c r="Q405" s="215">
        <v>2.2563399999999998</v>
      </c>
      <c r="R405" s="215">
        <f>Q405*H405</f>
        <v>0.038357780000000001</v>
      </c>
      <c r="S405" s="215">
        <v>0</v>
      </c>
      <c r="T405" s="216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7" t="s">
        <v>126</v>
      </c>
      <c r="AT405" s="217" t="s">
        <v>121</v>
      </c>
      <c r="AU405" s="217" t="s">
        <v>84</v>
      </c>
      <c r="AY405" s="19" t="s">
        <v>118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79</v>
      </c>
      <c r="BK405" s="218">
        <f>ROUND(I405*H405,2)</f>
        <v>0</v>
      </c>
      <c r="BL405" s="19" t="s">
        <v>126</v>
      </c>
      <c r="BM405" s="217" t="s">
        <v>433</v>
      </c>
    </row>
    <row r="406" s="2" customFormat="1">
      <c r="A406" s="41"/>
      <c r="B406" s="42"/>
      <c r="C406" s="43"/>
      <c r="D406" s="219" t="s">
        <v>128</v>
      </c>
      <c r="E406" s="43"/>
      <c r="F406" s="220" t="s">
        <v>434</v>
      </c>
      <c r="G406" s="43"/>
      <c r="H406" s="43"/>
      <c r="I406" s="221"/>
      <c r="J406" s="43"/>
      <c r="K406" s="43"/>
      <c r="L406" s="47"/>
      <c r="M406" s="222"/>
      <c r="N406" s="223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19" t="s">
        <v>128</v>
      </c>
      <c r="AU406" s="19" t="s">
        <v>84</v>
      </c>
    </row>
    <row r="407" s="2" customFormat="1">
      <c r="A407" s="41"/>
      <c r="B407" s="42"/>
      <c r="C407" s="43"/>
      <c r="D407" s="224" t="s">
        <v>130</v>
      </c>
      <c r="E407" s="43"/>
      <c r="F407" s="225" t="s">
        <v>435</v>
      </c>
      <c r="G407" s="43"/>
      <c r="H407" s="43"/>
      <c r="I407" s="221"/>
      <c r="J407" s="43"/>
      <c r="K407" s="43"/>
      <c r="L407" s="47"/>
      <c r="M407" s="222"/>
      <c r="N407" s="223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19" t="s">
        <v>130</v>
      </c>
      <c r="AU407" s="19" t="s">
        <v>84</v>
      </c>
    </row>
    <row r="408" s="13" customFormat="1">
      <c r="A408" s="13"/>
      <c r="B408" s="226"/>
      <c r="C408" s="227"/>
      <c r="D408" s="219" t="s">
        <v>132</v>
      </c>
      <c r="E408" s="228" t="s">
        <v>21</v>
      </c>
      <c r="F408" s="229" t="s">
        <v>436</v>
      </c>
      <c r="G408" s="227"/>
      <c r="H408" s="230">
        <v>0.017000000000000001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132</v>
      </c>
      <c r="AU408" s="236" t="s">
        <v>84</v>
      </c>
      <c r="AV408" s="13" t="s">
        <v>84</v>
      </c>
      <c r="AW408" s="13" t="s">
        <v>36</v>
      </c>
      <c r="AX408" s="13" t="s">
        <v>79</v>
      </c>
      <c r="AY408" s="236" t="s">
        <v>118</v>
      </c>
    </row>
    <row r="409" s="2" customFormat="1" ht="24.15" customHeight="1">
      <c r="A409" s="41"/>
      <c r="B409" s="42"/>
      <c r="C409" s="206" t="s">
        <v>437</v>
      </c>
      <c r="D409" s="206" t="s">
        <v>121</v>
      </c>
      <c r="E409" s="207" t="s">
        <v>438</v>
      </c>
      <c r="F409" s="208" t="s">
        <v>439</v>
      </c>
      <c r="G409" s="209" t="s">
        <v>136</v>
      </c>
      <c r="H409" s="210">
        <v>0.23100000000000001</v>
      </c>
      <c r="I409" s="211"/>
      <c r="J409" s="212">
        <f>ROUND(I409*H409,2)</f>
        <v>0</v>
      </c>
      <c r="K409" s="208" t="s">
        <v>125</v>
      </c>
      <c r="L409" s="47"/>
      <c r="M409" s="213" t="s">
        <v>21</v>
      </c>
      <c r="N409" s="214" t="s">
        <v>45</v>
      </c>
      <c r="O409" s="87"/>
      <c r="P409" s="215">
        <f>O409*H409</f>
        <v>0</v>
      </c>
      <c r="Q409" s="215">
        <v>0.042000000000000003</v>
      </c>
      <c r="R409" s="215">
        <f>Q409*H409</f>
        <v>0.0097020000000000006</v>
      </c>
      <c r="S409" s="215">
        <v>0</v>
      </c>
      <c r="T409" s="216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7" t="s">
        <v>126</v>
      </c>
      <c r="AT409" s="217" t="s">
        <v>121</v>
      </c>
      <c r="AU409" s="217" t="s">
        <v>84</v>
      </c>
      <c r="AY409" s="19" t="s">
        <v>118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79</v>
      </c>
      <c r="BK409" s="218">
        <f>ROUND(I409*H409,2)</f>
        <v>0</v>
      </c>
      <c r="BL409" s="19" t="s">
        <v>126</v>
      </c>
      <c r="BM409" s="217" t="s">
        <v>440</v>
      </c>
    </row>
    <row r="410" s="2" customFormat="1">
      <c r="A410" s="41"/>
      <c r="B410" s="42"/>
      <c r="C410" s="43"/>
      <c r="D410" s="219" t="s">
        <v>128</v>
      </c>
      <c r="E410" s="43"/>
      <c r="F410" s="220" t="s">
        <v>441</v>
      </c>
      <c r="G410" s="43"/>
      <c r="H410" s="43"/>
      <c r="I410" s="221"/>
      <c r="J410" s="43"/>
      <c r="K410" s="43"/>
      <c r="L410" s="47"/>
      <c r="M410" s="222"/>
      <c r="N410" s="223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19" t="s">
        <v>128</v>
      </c>
      <c r="AU410" s="19" t="s">
        <v>84</v>
      </c>
    </row>
    <row r="411" s="2" customFormat="1">
      <c r="A411" s="41"/>
      <c r="B411" s="42"/>
      <c r="C411" s="43"/>
      <c r="D411" s="224" t="s">
        <v>130</v>
      </c>
      <c r="E411" s="43"/>
      <c r="F411" s="225" t="s">
        <v>442</v>
      </c>
      <c r="G411" s="43"/>
      <c r="H411" s="43"/>
      <c r="I411" s="221"/>
      <c r="J411" s="43"/>
      <c r="K411" s="43"/>
      <c r="L411" s="47"/>
      <c r="M411" s="222"/>
      <c r="N411" s="223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19" t="s">
        <v>130</v>
      </c>
      <c r="AU411" s="19" t="s">
        <v>84</v>
      </c>
    </row>
    <row r="412" s="15" customFormat="1">
      <c r="A412" s="15"/>
      <c r="B412" s="248"/>
      <c r="C412" s="249"/>
      <c r="D412" s="219" t="s">
        <v>132</v>
      </c>
      <c r="E412" s="250" t="s">
        <v>21</v>
      </c>
      <c r="F412" s="251" t="s">
        <v>443</v>
      </c>
      <c r="G412" s="249"/>
      <c r="H412" s="250" t="s">
        <v>21</v>
      </c>
      <c r="I412" s="252"/>
      <c r="J412" s="249"/>
      <c r="K412" s="249"/>
      <c r="L412" s="253"/>
      <c r="M412" s="254"/>
      <c r="N412" s="255"/>
      <c r="O412" s="255"/>
      <c r="P412" s="255"/>
      <c r="Q412" s="255"/>
      <c r="R412" s="255"/>
      <c r="S412" s="255"/>
      <c r="T412" s="256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7" t="s">
        <v>132</v>
      </c>
      <c r="AU412" s="257" t="s">
        <v>84</v>
      </c>
      <c r="AV412" s="15" t="s">
        <v>79</v>
      </c>
      <c r="AW412" s="15" t="s">
        <v>36</v>
      </c>
      <c r="AX412" s="15" t="s">
        <v>74</v>
      </c>
      <c r="AY412" s="257" t="s">
        <v>118</v>
      </c>
    </row>
    <row r="413" s="13" customFormat="1">
      <c r="A413" s="13"/>
      <c r="B413" s="226"/>
      <c r="C413" s="227"/>
      <c r="D413" s="219" t="s">
        <v>132</v>
      </c>
      <c r="E413" s="228" t="s">
        <v>21</v>
      </c>
      <c r="F413" s="229" t="s">
        <v>444</v>
      </c>
      <c r="G413" s="227"/>
      <c r="H413" s="230">
        <v>0.23100000000000001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132</v>
      </c>
      <c r="AU413" s="236" t="s">
        <v>84</v>
      </c>
      <c r="AV413" s="13" t="s">
        <v>84</v>
      </c>
      <c r="AW413" s="13" t="s">
        <v>36</v>
      </c>
      <c r="AX413" s="13" t="s">
        <v>79</v>
      </c>
      <c r="AY413" s="236" t="s">
        <v>118</v>
      </c>
    </row>
    <row r="414" s="12" customFormat="1" ht="22.8" customHeight="1">
      <c r="A414" s="12"/>
      <c r="B414" s="190"/>
      <c r="C414" s="191"/>
      <c r="D414" s="192" t="s">
        <v>73</v>
      </c>
      <c r="E414" s="204" t="s">
        <v>222</v>
      </c>
      <c r="F414" s="204" t="s">
        <v>445</v>
      </c>
      <c r="G414" s="191"/>
      <c r="H414" s="191"/>
      <c r="I414" s="194"/>
      <c r="J414" s="205">
        <f>BK414</f>
        <v>0</v>
      </c>
      <c r="K414" s="191"/>
      <c r="L414" s="196"/>
      <c r="M414" s="197"/>
      <c r="N414" s="198"/>
      <c r="O414" s="198"/>
      <c r="P414" s="199">
        <f>SUM(P415:P747)</f>
        <v>0</v>
      </c>
      <c r="Q414" s="198"/>
      <c r="R414" s="199">
        <f>SUM(R415:R747)</f>
        <v>0.05028789999999999</v>
      </c>
      <c r="S414" s="198"/>
      <c r="T414" s="200">
        <f>SUM(T415:T747)</f>
        <v>16.271158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1" t="s">
        <v>79</v>
      </c>
      <c r="AT414" s="202" t="s">
        <v>73</v>
      </c>
      <c r="AU414" s="202" t="s">
        <v>79</v>
      </c>
      <c r="AY414" s="201" t="s">
        <v>118</v>
      </c>
      <c r="BK414" s="203">
        <f>SUM(BK415:BK747)</f>
        <v>0</v>
      </c>
    </row>
    <row r="415" s="2" customFormat="1" ht="33" customHeight="1">
      <c r="A415" s="41"/>
      <c r="B415" s="42"/>
      <c r="C415" s="206" t="s">
        <v>446</v>
      </c>
      <c r="D415" s="206" t="s">
        <v>121</v>
      </c>
      <c r="E415" s="207" t="s">
        <v>447</v>
      </c>
      <c r="F415" s="208" t="s">
        <v>448</v>
      </c>
      <c r="G415" s="209" t="s">
        <v>136</v>
      </c>
      <c r="H415" s="210">
        <v>493.392</v>
      </c>
      <c r="I415" s="211"/>
      <c r="J415" s="212">
        <f>ROUND(I415*H415,2)</f>
        <v>0</v>
      </c>
      <c r="K415" s="208" t="s">
        <v>125</v>
      </c>
      <c r="L415" s="47"/>
      <c r="M415" s="213" t="s">
        <v>21</v>
      </c>
      <c r="N415" s="214" t="s">
        <v>45</v>
      </c>
      <c r="O415" s="87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7" t="s">
        <v>126</v>
      </c>
      <c r="AT415" s="217" t="s">
        <v>121</v>
      </c>
      <c r="AU415" s="217" t="s">
        <v>84</v>
      </c>
      <c r="AY415" s="19" t="s">
        <v>118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79</v>
      </c>
      <c r="BK415" s="218">
        <f>ROUND(I415*H415,2)</f>
        <v>0</v>
      </c>
      <c r="BL415" s="19" t="s">
        <v>126</v>
      </c>
      <c r="BM415" s="217" t="s">
        <v>449</v>
      </c>
    </row>
    <row r="416" s="2" customFormat="1">
      <c r="A416" s="41"/>
      <c r="B416" s="42"/>
      <c r="C416" s="43"/>
      <c r="D416" s="219" t="s">
        <v>128</v>
      </c>
      <c r="E416" s="43"/>
      <c r="F416" s="220" t="s">
        <v>450</v>
      </c>
      <c r="G416" s="43"/>
      <c r="H416" s="43"/>
      <c r="I416" s="221"/>
      <c r="J416" s="43"/>
      <c r="K416" s="43"/>
      <c r="L416" s="47"/>
      <c r="M416" s="222"/>
      <c r="N416" s="223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19" t="s">
        <v>128</v>
      </c>
      <c r="AU416" s="19" t="s">
        <v>84</v>
      </c>
    </row>
    <row r="417" s="2" customFormat="1">
      <c r="A417" s="41"/>
      <c r="B417" s="42"/>
      <c r="C417" s="43"/>
      <c r="D417" s="224" t="s">
        <v>130</v>
      </c>
      <c r="E417" s="43"/>
      <c r="F417" s="225" t="s">
        <v>451</v>
      </c>
      <c r="G417" s="43"/>
      <c r="H417" s="43"/>
      <c r="I417" s="221"/>
      <c r="J417" s="43"/>
      <c r="K417" s="43"/>
      <c r="L417" s="47"/>
      <c r="M417" s="222"/>
      <c r="N417" s="223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19" t="s">
        <v>130</v>
      </c>
      <c r="AU417" s="19" t="s">
        <v>84</v>
      </c>
    </row>
    <row r="418" s="15" customFormat="1">
      <c r="A418" s="15"/>
      <c r="B418" s="248"/>
      <c r="C418" s="249"/>
      <c r="D418" s="219" t="s">
        <v>132</v>
      </c>
      <c r="E418" s="250" t="s">
        <v>21</v>
      </c>
      <c r="F418" s="251" t="s">
        <v>452</v>
      </c>
      <c r="G418" s="249"/>
      <c r="H418" s="250" t="s">
        <v>21</v>
      </c>
      <c r="I418" s="252"/>
      <c r="J418" s="249"/>
      <c r="K418" s="249"/>
      <c r="L418" s="253"/>
      <c r="M418" s="254"/>
      <c r="N418" s="255"/>
      <c r="O418" s="255"/>
      <c r="P418" s="255"/>
      <c r="Q418" s="255"/>
      <c r="R418" s="255"/>
      <c r="S418" s="255"/>
      <c r="T418" s="25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7" t="s">
        <v>132</v>
      </c>
      <c r="AU418" s="257" t="s">
        <v>84</v>
      </c>
      <c r="AV418" s="15" t="s">
        <v>79</v>
      </c>
      <c r="AW418" s="15" t="s">
        <v>36</v>
      </c>
      <c r="AX418" s="15" t="s">
        <v>74</v>
      </c>
      <c r="AY418" s="257" t="s">
        <v>118</v>
      </c>
    </row>
    <row r="419" s="13" customFormat="1">
      <c r="A419" s="13"/>
      <c r="B419" s="226"/>
      <c r="C419" s="227"/>
      <c r="D419" s="219" t="s">
        <v>132</v>
      </c>
      <c r="E419" s="228" t="s">
        <v>21</v>
      </c>
      <c r="F419" s="229" t="s">
        <v>386</v>
      </c>
      <c r="G419" s="227"/>
      <c r="H419" s="230">
        <v>50.399999999999999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132</v>
      </c>
      <c r="AU419" s="236" t="s">
        <v>84</v>
      </c>
      <c r="AV419" s="13" t="s">
        <v>84</v>
      </c>
      <c r="AW419" s="13" t="s">
        <v>36</v>
      </c>
      <c r="AX419" s="13" t="s">
        <v>74</v>
      </c>
      <c r="AY419" s="236" t="s">
        <v>118</v>
      </c>
    </row>
    <row r="420" s="13" customFormat="1">
      <c r="A420" s="13"/>
      <c r="B420" s="226"/>
      <c r="C420" s="227"/>
      <c r="D420" s="219" t="s">
        <v>132</v>
      </c>
      <c r="E420" s="228" t="s">
        <v>21</v>
      </c>
      <c r="F420" s="229" t="s">
        <v>388</v>
      </c>
      <c r="G420" s="227"/>
      <c r="H420" s="230">
        <v>85.391999999999996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132</v>
      </c>
      <c r="AU420" s="236" t="s">
        <v>84</v>
      </c>
      <c r="AV420" s="13" t="s">
        <v>84</v>
      </c>
      <c r="AW420" s="13" t="s">
        <v>36</v>
      </c>
      <c r="AX420" s="13" t="s">
        <v>74</v>
      </c>
      <c r="AY420" s="236" t="s">
        <v>118</v>
      </c>
    </row>
    <row r="421" s="13" customFormat="1">
      <c r="A421" s="13"/>
      <c r="B421" s="226"/>
      <c r="C421" s="227"/>
      <c r="D421" s="219" t="s">
        <v>132</v>
      </c>
      <c r="E421" s="228" t="s">
        <v>21</v>
      </c>
      <c r="F421" s="229" t="s">
        <v>390</v>
      </c>
      <c r="G421" s="227"/>
      <c r="H421" s="230">
        <v>78.400000000000006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132</v>
      </c>
      <c r="AU421" s="236" t="s">
        <v>84</v>
      </c>
      <c r="AV421" s="13" t="s">
        <v>84</v>
      </c>
      <c r="AW421" s="13" t="s">
        <v>36</v>
      </c>
      <c r="AX421" s="13" t="s">
        <v>74</v>
      </c>
      <c r="AY421" s="236" t="s">
        <v>118</v>
      </c>
    </row>
    <row r="422" s="13" customFormat="1">
      <c r="A422" s="13"/>
      <c r="B422" s="226"/>
      <c r="C422" s="227"/>
      <c r="D422" s="219" t="s">
        <v>132</v>
      </c>
      <c r="E422" s="228" t="s">
        <v>21</v>
      </c>
      <c r="F422" s="229" t="s">
        <v>392</v>
      </c>
      <c r="G422" s="227"/>
      <c r="H422" s="230">
        <v>48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132</v>
      </c>
      <c r="AU422" s="236" t="s">
        <v>84</v>
      </c>
      <c r="AV422" s="13" t="s">
        <v>84</v>
      </c>
      <c r="AW422" s="13" t="s">
        <v>36</v>
      </c>
      <c r="AX422" s="13" t="s">
        <v>74</v>
      </c>
      <c r="AY422" s="236" t="s">
        <v>118</v>
      </c>
    </row>
    <row r="423" s="13" customFormat="1">
      <c r="A423" s="13"/>
      <c r="B423" s="226"/>
      <c r="C423" s="227"/>
      <c r="D423" s="219" t="s">
        <v>132</v>
      </c>
      <c r="E423" s="228" t="s">
        <v>21</v>
      </c>
      <c r="F423" s="229" t="s">
        <v>394</v>
      </c>
      <c r="G423" s="227"/>
      <c r="H423" s="230">
        <v>207.19999999999999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132</v>
      </c>
      <c r="AU423" s="236" t="s">
        <v>84</v>
      </c>
      <c r="AV423" s="13" t="s">
        <v>84</v>
      </c>
      <c r="AW423" s="13" t="s">
        <v>36</v>
      </c>
      <c r="AX423" s="13" t="s">
        <v>74</v>
      </c>
      <c r="AY423" s="236" t="s">
        <v>118</v>
      </c>
    </row>
    <row r="424" s="13" customFormat="1">
      <c r="A424" s="13"/>
      <c r="B424" s="226"/>
      <c r="C424" s="227"/>
      <c r="D424" s="219" t="s">
        <v>132</v>
      </c>
      <c r="E424" s="228" t="s">
        <v>21</v>
      </c>
      <c r="F424" s="229" t="s">
        <v>453</v>
      </c>
      <c r="G424" s="227"/>
      <c r="H424" s="230">
        <v>24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132</v>
      </c>
      <c r="AU424" s="236" t="s">
        <v>84</v>
      </c>
      <c r="AV424" s="13" t="s">
        <v>84</v>
      </c>
      <c r="AW424" s="13" t="s">
        <v>36</v>
      </c>
      <c r="AX424" s="13" t="s">
        <v>74</v>
      </c>
      <c r="AY424" s="236" t="s">
        <v>118</v>
      </c>
    </row>
    <row r="425" s="14" customFormat="1">
      <c r="A425" s="14"/>
      <c r="B425" s="237"/>
      <c r="C425" s="238"/>
      <c r="D425" s="219" t="s">
        <v>132</v>
      </c>
      <c r="E425" s="239" t="s">
        <v>21</v>
      </c>
      <c r="F425" s="240" t="s">
        <v>148</v>
      </c>
      <c r="G425" s="238"/>
      <c r="H425" s="241">
        <v>493.392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132</v>
      </c>
      <c r="AU425" s="247" t="s">
        <v>84</v>
      </c>
      <c r="AV425" s="14" t="s">
        <v>126</v>
      </c>
      <c r="AW425" s="14" t="s">
        <v>36</v>
      </c>
      <c r="AX425" s="14" t="s">
        <v>79</v>
      </c>
      <c r="AY425" s="247" t="s">
        <v>118</v>
      </c>
    </row>
    <row r="426" s="2" customFormat="1" ht="33" customHeight="1">
      <c r="A426" s="41"/>
      <c r="B426" s="42"/>
      <c r="C426" s="206" t="s">
        <v>454</v>
      </c>
      <c r="D426" s="206" t="s">
        <v>121</v>
      </c>
      <c r="E426" s="207" t="s">
        <v>455</v>
      </c>
      <c r="F426" s="208" t="s">
        <v>456</v>
      </c>
      <c r="G426" s="209" t="s">
        <v>136</v>
      </c>
      <c r="H426" s="210">
        <v>29603.52</v>
      </c>
      <c r="I426" s="211"/>
      <c r="J426" s="212">
        <f>ROUND(I426*H426,2)</f>
        <v>0</v>
      </c>
      <c r="K426" s="208" t="s">
        <v>125</v>
      </c>
      <c r="L426" s="47"/>
      <c r="M426" s="213" t="s">
        <v>21</v>
      </c>
      <c r="N426" s="214" t="s">
        <v>45</v>
      </c>
      <c r="O426" s="87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7" t="s">
        <v>126</v>
      </c>
      <c r="AT426" s="217" t="s">
        <v>121</v>
      </c>
      <c r="AU426" s="217" t="s">
        <v>84</v>
      </c>
      <c r="AY426" s="19" t="s">
        <v>118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79</v>
      </c>
      <c r="BK426" s="218">
        <f>ROUND(I426*H426,2)</f>
        <v>0</v>
      </c>
      <c r="BL426" s="19" t="s">
        <v>126</v>
      </c>
      <c r="BM426" s="217" t="s">
        <v>457</v>
      </c>
    </row>
    <row r="427" s="2" customFormat="1">
      <c r="A427" s="41"/>
      <c r="B427" s="42"/>
      <c r="C427" s="43"/>
      <c r="D427" s="219" t="s">
        <v>128</v>
      </c>
      <c r="E427" s="43"/>
      <c r="F427" s="220" t="s">
        <v>458</v>
      </c>
      <c r="G427" s="43"/>
      <c r="H427" s="43"/>
      <c r="I427" s="221"/>
      <c r="J427" s="43"/>
      <c r="K427" s="43"/>
      <c r="L427" s="47"/>
      <c r="M427" s="222"/>
      <c r="N427" s="223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19" t="s">
        <v>128</v>
      </c>
      <c r="AU427" s="19" t="s">
        <v>84</v>
      </c>
    </row>
    <row r="428" s="2" customFormat="1">
      <c r="A428" s="41"/>
      <c r="B428" s="42"/>
      <c r="C428" s="43"/>
      <c r="D428" s="224" t="s">
        <v>130</v>
      </c>
      <c r="E428" s="43"/>
      <c r="F428" s="225" t="s">
        <v>459</v>
      </c>
      <c r="G428" s="43"/>
      <c r="H428" s="43"/>
      <c r="I428" s="221"/>
      <c r="J428" s="43"/>
      <c r="K428" s="43"/>
      <c r="L428" s="47"/>
      <c r="M428" s="222"/>
      <c r="N428" s="223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19" t="s">
        <v>130</v>
      </c>
      <c r="AU428" s="19" t="s">
        <v>84</v>
      </c>
    </row>
    <row r="429" s="13" customFormat="1">
      <c r="A429" s="13"/>
      <c r="B429" s="226"/>
      <c r="C429" s="227"/>
      <c r="D429" s="219" t="s">
        <v>132</v>
      </c>
      <c r="E429" s="227"/>
      <c r="F429" s="229" t="s">
        <v>460</v>
      </c>
      <c r="G429" s="227"/>
      <c r="H429" s="230">
        <v>29603.52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132</v>
      </c>
      <c r="AU429" s="236" t="s">
        <v>84</v>
      </c>
      <c r="AV429" s="13" t="s">
        <v>84</v>
      </c>
      <c r="AW429" s="13" t="s">
        <v>4</v>
      </c>
      <c r="AX429" s="13" t="s">
        <v>79</v>
      </c>
      <c r="AY429" s="236" t="s">
        <v>118</v>
      </c>
    </row>
    <row r="430" s="2" customFormat="1" ht="33" customHeight="1">
      <c r="A430" s="41"/>
      <c r="B430" s="42"/>
      <c r="C430" s="206" t="s">
        <v>461</v>
      </c>
      <c r="D430" s="206" t="s">
        <v>121</v>
      </c>
      <c r="E430" s="207" t="s">
        <v>462</v>
      </c>
      <c r="F430" s="208" t="s">
        <v>463</v>
      </c>
      <c r="G430" s="209" t="s">
        <v>136</v>
      </c>
      <c r="H430" s="210">
        <v>493.392</v>
      </c>
      <c r="I430" s="211"/>
      <c r="J430" s="212">
        <f>ROUND(I430*H430,2)</f>
        <v>0</v>
      </c>
      <c r="K430" s="208" t="s">
        <v>125</v>
      </c>
      <c r="L430" s="47"/>
      <c r="M430" s="213" t="s">
        <v>21</v>
      </c>
      <c r="N430" s="214" t="s">
        <v>45</v>
      </c>
      <c r="O430" s="87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7" t="s">
        <v>126</v>
      </c>
      <c r="AT430" s="217" t="s">
        <v>121</v>
      </c>
      <c r="AU430" s="217" t="s">
        <v>84</v>
      </c>
      <c r="AY430" s="19" t="s">
        <v>118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79</v>
      </c>
      <c r="BK430" s="218">
        <f>ROUND(I430*H430,2)</f>
        <v>0</v>
      </c>
      <c r="BL430" s="19" t="s">
        <v>126</v>
      </c>
      <c r="BM430" s="217" t="s">
        <v>464</v>
      </c>
    </row>
    <row r="431" s="2" customFormat="1">
      <c r="A431" s="41"/>
      <c r="B431" s="42"/>
      <c r="C431" s="43"/>
      <c r="D431" s="219" t="s">
        <v>128</v>
      </c>
      <c r="E431" s="43"/>
      <c r="F431" s="220" t="s">
        <v>465</v>
      </c>
      <c r="G431" s="43"/>
      <c r="H431" s="43"/>
      <c r="I431" s="221"/>
      <c r="J431" s="43"/>
      <c r="K431" s="43"/>
      <c r="L431" s="47"/>
      <c r="M431" s="222"/>
      <c r="N431" s="223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19" t="s">
        <v>128</v>
      </c>
      <c r="AU431" s="19" t="s">
        <v>84</v>
      </c>
    </row>
    <row r="432" s="2" customFormat="1">
      <c r="A432" s="41"/>
      <c r="B432" s="42"/>
      <c r="C432" s="43"/>
      <c r="D432" s="224" t="s">
        <v>130</v>
      </c>
      <c r="E432" s="43"/>
      <c r="F432" s="225" t="s">
        <v>466</v>
      </c>
      <c r="G432" s="43"/>
      <c r="H432" s="43"/>
      <c r="I432" s="221"/>
      <c r="J432" s="43"/>
      <c r="K432" s="43"/>
      <c r="L432" s="47"/>
      <c r="M432" s="222"/>
      <c r="N432" s="223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19" t="s">
        <v>130</v>
      </c>
      <c r="AU432" s="19" t="s">
        <v>84</v>
      </c>
    </row>
    <row r="433" s="13" customFormat="1">
      <c r="A433" s="13"/>
      <c r="B433" s="226"/>
      <c r="C433" s="227"/>
      <c r="D433" s="219" t="s">
        <v>132</v>
      </c>
      <c r="E433" s="228" t="s">
        <v>21</v>
      </c>
      <c r="F433" s="229" t="s">
        <v>467</v>
      </c>
      <c r="G433" s="227"/>
      <c r="H433" s="230">
        <v>493.392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132</v>
      </c>
      <c r="AU433" s="236" t="s">
        <v>84</v>
      </c>
      <c r="AV433" s="13" t="s">
        <v>84</v>
      </c>
      <c r="AW433" s="13" t="s">
        <v>36</v>
      </c>
      <c r="AX433" s="13" t="s">
        <v>79</v>
      </c>
      <c r="AY433" s="236" t="s">
        <v>118</v>
      </c>
    </row>
    <row r="434" s="2" customFormat="1" ht="16.5" customHeight="1">
      <c r="A434" s="41"/>
      <c r="B434" s="42"/>
      <c r="C434" s="206" t="s">
        <v>468</v>
      </c>
      <c r="D434" s="206" t="s">
        <v>121</v>
      </c>
      <c r="E434" s="207" t="s">
        <v>469</v>
      </c>
      <c r="F434" s="208" t="s">
        <v>470</v>
      </c>
      <c r="G434" s="209" t="s">
        <v>136</v>
      </c>
      <c r="H434" s="210">
        <v>493.392</v>
      </c>
      <c r="I434" s="211"/>
      <c r="J434" s="212">
        <f>ROUND(I434*H434,2)</f>
        <v>0</v>
      </c>
      <c r="K434" s="208" t="s">
        <v>125</v>
      </c>
      <c r="L434" s="47"/>
      <c r="M434" s="213" t="s">
        <v>21</v>
      </c>
      <c r="N434" s="214" t="s">
        <v>45</v>
      </c>
      <c r="O434" s="87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7" t="s">
        <v>126</v>
      </c>
      <c r="AT434" s="217" t="s">
        <v>121</v>
      </c>
      <c r="AU434" s="217" t="s">
        <v>84</v>
      </c>
      <c r="AY434" s="19" t="s">
        <v>118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79</v>
      </c>
      <c r="BK434" s="218">
        <f>ROUND(I434*H434,2)</f>
        <v>0</v>
      </c>
      <c r="BL434" s="19" t="s">
        <v>126</v>
      </c>
      <c r="BM434" s="217" t="s">
        <v>471</v>
      </c>
    </row>
    <row r="435" s="2" customFormat="1">
      <c r="A435" s="41"/>
      <c r="B435" s="42"/>
      <c r="C435" s="43"/>
      <c r="D435" s="219" t="s">
        <v>128</v>
      </c>
      <c r="E435" s="43"/>
      <c r="F435" s="220" t="s">
        <v>472</v>
      </c>
      <c r="G435" s="43"/>
      <c r="H435" s="43"/>
      <c r="I435" s="221"/>
      <c r="J435" s="43"/>
      <c r="K435" s="43"/>
      <c r="L435" s="47"/>
      <c r="M435" s="222"/>
      <c r="N435" s="223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19" t="s">
        <v>128</v>
      </c>
      <c r="AU435" s="19" t="s">
        <v>84</v>
      </c>
    </row>
    <row r="436" s="2" customFormat="1">
      <c r="A436" s="41"/>
      <c r="B436" s="42"/>
      <c r="C436" s="43"/>
      <c r="D436" s="224" t="s">
        <v>130</v>
      </c>
      <c r="E436" s="43"/>
      <c r="F436" s="225" t="s">
        <v>473</v>
      </c>
      <c r="G436" s="43"/>
      <c r="H436" s="43"/>
      <c r="I436" s="221"/>
      <c r="J436" s="43"/>
      <c r="K436" s="43"/>
      <c r="L436" s="47"/>
      <c r="M436" s="222"/>
      <c r="N436" s="223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19" t="s">
        <v>130</v>
      </c>
      <c r="AU436" s="19" t="s">
        <v>84</v>
      </c>
    </row>
    <row r="437" s="13" customFormat="1">
      <c r="A437" s="13"/>
      <c r="B437" s="226"/>
      <c r="C437" s="227"/>
      <c r="D437" s="219" t="s">
        <v>132</v>
      </c>
      <c r="E437" s="228" t="s">
        <v>21</v>
      </c>
      <c r="F437" s="229" t="s">
        <v>474</v>
      </c>
      <c r="G437" s="227"/>
      <c r="H437" s="230">
        <v>493.392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132</v>
      </c>
      <c r="AU437" s="236" t="s">
        <v>84</v>
      </c>
      <c r="AV437" s="13" t="s">
        <v>84</v>
      </c>
      <c r="AW437" s="13" t="s">
        <v>36</v>
      </c>
      <c r="AX437" s="13" t="s">
        <v>79</v>
      </c>
      <c r="AY437" s="236" t="s">
        <v>118</v>
      </c>
    </row>
    <row r="438" s="2" customFormat="1" ht="21.75" customHeight="1">
      <c r="A438" s="41"/>
      <c r="B438" s="42"/>
      <c r="C438" s="206" t="s">
        <v>475</v>
      </c>
      <c r="D438" s="206" t="s">
        <v>121</v>
      </c>
      <c r="E438" s="207" t="s">
        <v>476</v>
      </c>
      <c r="F438" s="208" t="s">
        <v>477</v>
      </c>
      <c r="G438" s="209" t="s">
        <v>136</v>
      </c>
      <c r="H438" s="210">
        <v>29603.52</v>
      </c>
      <c r="I438" s="211"/>
      <c r="J438" s="212">
        <f>ROUND(I438*H438,2)</f>
        <v>0</v>
      </c>
      <c r="K438" s="208" t="s">
        <v>125</v>
      </c>
      <c r="L438" s="47"/>
      <c r="M438" s="213" t="s">
        <v>21</v>
      </c>
      <c r="N438" s="214" t="s">
        <v>45</v>
      </c>
      <c r="O438" s="87"/>
      <c r="P438" s="215">
        <f>O438*H438</f>
        <v>0</v>
      </c>
      <c r="Q438" s="215">
        <v>0</v>
      </c>
      <c r="R438" s="215">
        <f>Q438*H438</f>
        <v>0</v>
      </c>
      <c r="S438" s="215">
        <v>0</v>
      </c>
      <c r="T438" s="216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7" t="s">
        <v>126</v>
      </c>
      <c r="AT438" s="217" t="s">
        <v>121</v>
      </c>
      <c r="AU438" s="217" t="s">
        <v>84</v>
      </c>
      <c r="AY438" s="19" t="s">
        <v>118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79</v>
      </c>
      <c r="BK438" s="218">
        <f>ROUND(I438*H438,2)</f>
        <v>0</v>
      </c>
      <c r="BL438" s="19" t="s">
        <v>126</v>
      </c>
      <c r="BM438" s="217" t="s">
        <v>478</v>
      </c>
    </row>
    <row r="439" s="2" customFormat="1">
      <c r="A439" s="41"/>
      <c r="B439" s="42"/>
      <c r="C439" s="43"/>
      <c r="D439" s="219" t="s">
        <v>128</v>
      </c>
      <c r="E439" s="43"/>
      <c r="F439" s="220" t="s">
        <v>479</v>
      </c>
      <c r="G439" s="43"/>
      <c r="H439" s="43"/>
      <c r="I439" s="221"/>
      <c r="J439" s="43"/>
      <c r="K439" s="43"/>
      <c r="L439" s="47"/>
      <c r="M439" s="222"/>
      <c r="N439" s="223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19" t="s">
        <v>128</v>
      </c>
      <c r="AU439" s="19" t="s">
        <v>84</v>
      </c>
    </row>
    <row r="440" s="2" customFormat="1">
      <c r="A440" s="41"/>
      <c r="B440" s="42"/>
      <c r="C440" s="43"/>
      <c r="D440" s="224" t="s">
        <v>130</v>
      </c>
      <c r="E440" s="43"/>
      <c r="F440" s="225" t="s">
        <v>480</v>
      </c>
      <c r="G440" s="43"/>
      <c r="H440" s="43"/>
      <c r="I440" s="221"/>
      <c r="J440" s="43"/>
      <c r="K440" s="43"/>
      <c r="L440" s="47"/>
      <c r="M440" s="222"/>
      <c r="N440" s="223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19" t="s">
        <v>130</v>
      </c>
      <c r="AU440" s="19" t="s">
        <v>84</v>
      </c>
    </row>
    <row r="441" s="13" customFormat="1">
      <c r="A441" s="13"/>
      <c r="B441" s="226"/>
      <c r="C441" s="227"/>
      <c r="D441" s="219" t="s">
        <v>132</v>
      </c>
      <c r="E441" s="228" t="s">
        <v>21</v>
      </c>
      <c r="F441" s="229" t="s">
        <v>481</v>
      </c>
      <c r="G441" s="227"/>
      <c r="H441" s="230">
        <v>29603.52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132</v>
      </c>
      <c r="AU441" s="236" t="s">
        <v>84</v>
      </c>
      <c r="AV441" s="13" t="s">
        <v>84</v>
      </c>
      <c r="AW441" s="13" t="s">
        <v>36</v>
      </c>
      <c r="AX441" s="13" t="s">
        <v>79</v>
      </c>
      <c r="AY441" s="236" t="s">
        <v>118</v>
      </c>
    </row>
    <row r="442" s="2" customFormat="1" ht="21.75" customHeight="1">
      <c r="A442" s="41"/>
      <c r="B442" s="42"/>
      <c r="C442" s="206" t="s">
        <v>482</v>
      </c>
      <c r="D442" s="206" t="s">
        <v>121</v>
      </c>
      <c r="E442" s="207" t="s">
        <v>483</v>
      </c>
      <c r="F442" s="208" t="s">
        <v>484</v>
      </c>
      <c r="G442" s="209" t="s">
        <v>136</v>
      </c>
      <c r="H442" s="210">
        <v>493.392</v>
      </c>
      <c r="I442" s="211"/>
      <c r="J442" s="212">
        <f>ROUND(I442*H442,2)</f>
        <v>0</v>
      </c>
      <c r="K442" s="208" t="s">
        <v>125</v>
      </c>
      <c r="L442" s="47"/>
      <c r="M442" s="213" t="s">
        <v>21</v>
      </c>
      <c r="N442" s="214" t="s">
        <v>45</v>
      </c>
      <c r="O442" s="87"/>
      <c r="P442" s="215">
        <f>O442*H442</f>
        <v>0</v>
      </c>
      <c r="Q442" s="215">
        <v>0</v>
      </c>
      <c r="R442" s="215">
        <f>Q442*H442</f>
        <v>0</v>
      </c>
      <c r="S442" s="215">
        <v>0</v>
      </c>
      <c r="T442" s="216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7" t="s">
        <v>126</v>
      </c>
      <c r="AT442" s="217" t="s">
        <v>121</v>
      </c>
      <c r="AU442" s="217" t="s">
        <v>84</v>
      </c>
      <c r="AY442" s="19" t="s">
        <v>118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79</v>
      </c>
      <c r="BK442" s="218">
        <f>ROUND(I442*H442,2)</f>
        <v>0</v>
      </c>
      <c r="BL442" s="19" t="s">
        <v>126</v>
      </c>
      <c r="BM442" s="217" t="s">
        <v>485</v>
      </c>
    </row>
    <row r="443" s="2" customFormat="1">
      <c r="A443" s="41"/>
      <c r="B443" s="42"/>
      <c r="C443" s="43"/>
      <c r="D443" s="219" t="s">
        <v>128</v>
      </c>
      <c r="E443" s="43"/>
      <c r="F443" s="220" t="s">
        <v>486</v>
      </c>
      <c r="G443" s="43"/>
      <c r="H443" s="43"/>
      <c r="I443" s="221"/>
      <c r="J443" s="43"/>
      <c r="K443" s="43"/>
      <c r="L443" s="47"/>
      <c r="M443" s="222"/>
      <c r="N443" s="223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19" t="s">
        <v>128</v>
      </c>
      <c r="AU443" s="19" t="s">
        <v>84</v>
      </c>
    </row>
    <row r="444" s="2" customFormat="1">
      <c r="A444" s="41"/>
      <c r="B444" s="42"/>
      <c r="C444" s="43"/>
      <c r="D444" s="224" t="s">
        <v>130</v>
      </c>
      <c r="E444" s="43"/>
      <c r="F444" s="225" t="s">
        <v>487</v>
      </c>
      <c r="G444" s="43"/>
      <c r="H444" s="43"/>
      <c r="I444" s="221"/>
      <c r="J444" s="43"/>
      <c r="K444" s="43"/>
      <c r="L444" s="47"/>
      <c r="M444" s="222"/>
      <c r="N444" s="223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19" t="s">
        <v>130</v>
      </c>
      <c r="AU444" s="19" t="s">
        <v>84</v>
      </c>
    </row>
    <row r="445" s="13" customFormat="1">
      <c r="A445" s="13"/>
      <c r="B445" s="226"/>
      <c r="C445" s="227"/>
      <c r="D445" s="219" t="s">
        <v>132</v>
      </c>
      <c r="E445" s="228" t="s">
        <v>21</v>
      </c>
      <c r="F445" s="229" t="s">
        <v>474</v>
      </c>
      <c r="G445" s="227"/>
      <c r="H445" s="230">
        <v>493.392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132</v>
      </c>
      <c r="AU445" s="236" t="s">
        <v>84</v>
      </c>
      <c r="AV445" s="13" t="s">
        <v>84</v>
      </c>
      <c r="AW445" s="13" t="s">
        <v>36</v>
      </c>
      <c r="AX445" s="13" t="s">
        <v>79</v>
      </c>
      <c r="AY445" s="236" t="s">
        <v>118</v>
      </c>
    </row>
    <row r="446" s="2" customFormat="1" ht="16.5" customHeight="1">
      <c r="A446" s="41"/>
      <c r="B446" s="42"/>
      <c r="C446" s="206" t="s">
        <v>488</v>
      </c>
      <c r="D446" s="206" t="s">
        <v>121</v>
      </c>
      <c r="E446" s="207" t="s">
        <v>489</v>
      </c>
      <c r="F446" s="208" t="s">
        <v>490</v>
      </c>
      <c r="G446" s="209" t="s">
        <v>144</v>
      </c>
      <c r="H446" s="210">
        <v>18</v>
      </c>
      <c r="I446" s="211"/>
      <c r="J446" s="212">
        <f>ROUND(I446*H446,2)</f>
        <v>0</v>
      </c>
      <c r="K446" s="208" t="s">
        <v>125</v>
      </c>
      <c r="L446" s="47"/>
      <c r="M446" s="213" t="s">
        <v>21</v>
      </c>
      <c r="N446" s="214" t="s">
        <v>45</v>
      </c>
      <c r="O446" s="87"/>
      <c r="P446" s="215">
        <f>O446*H446</f>
        <v>0</v>
      </c>
      <c r="Q446" s="215">
        <v>0</v>
      </c>
      <c r="R446" s="215">
        <f>Q446*H446</f>
        <v>0</v>
      </c>
      <c r="S446" s="215">
        <v>0</v>
      </c>
      <c r="T446" s="216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7" t="s">
        <v>126</v>
      </c>
      <c r="AT446" s="217" t="s">
        <v>121</v>
      </c>
      <c r="AU446" s="217" t="s">
        <v>84</v>
      </c>
      <c r="AY446" s="19" t="s">
        <v>118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79</v>
      </c>
      <c r="BK446" s="218">
        <f>ROUND(I446*H446,2)</f>
        <v>0</v>
      </c>
      <c r="BL446" s="19" t="s">
        <v>126</v>
      </c>
      <c r="BM446" s="217" t="s">
        <v>491</v>
      </c>
    </row>
    <row r="447" s="2" customFormat="1">
      <c r="A447" s="41"/>
      <c r="B447" s="42"/>
      <c r="C447" s="43"/>
      <c r="D447" s="219" t="s">
        <v>128</v>
      </c>
      <c r="E447" s="43"/>
      <c r="F447" s="220" t="s">
        <v>492</v>
      </c>
      <c r="G447" s="43"/>
      <c r="H447" s="43"/>
      <c r="I447" s="221"/>
      <c r="J447" s="43"/>
      <c r="K447" s="43"/>
      <c r="L447" s="47"/>
      <c r="M447" s="222"/>
      <c r="N447" s="223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19" t="s">
        <v>128</v>
      </c>
      <c r="AU447" s="19" t="s">
        <v>84</v>
      </c>
    </row>
    <row r="448" s="2" customFormat="1">
      <c r="A448" s="41"/>
      <c r="B448" s="42"/>
      <c r="C448" s="43"/>
      <c r="D448" s="224" t="s">
        <v>130</v>
      </c>
      <c r="E448" s="43"/>
      <c r="F448" s="225" t="s">
        <v>493</v>
      </c>
      <c r="G448" s="43"/>
      <c r="H448" s="43"/>
      <c r="I448" s="221"/>
      <c r="J448" s="43"/>
      <c r="K448" s="43"/>
      <c r="L448" s="47"/>
      <c r="M448" s="222"/>
      <c r="N448" s="223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19" t="s">
        <v>130</v>
      </c>
      <c r="AU448" s="19" t="s">
        <v>84</v>
      </c>
    </row>
    <row r="449" s="15" customFormat="1">
      <c r="A449" s="15"/>
      <c r="B449" s="248"/>
      <c r="C449" s="249"/>
      <c r="D449" s="219" t="s">
        <v>132</v>
      </c>
      <c r="E449" s="250" t="s">
        <v>21</v>
      </c>
      <c r="F449" s="251" t="s">
        <v>494</v>
      </c>
      <c r="G449" s="249"/>
      <c r="H449" s="250" t="s">
        <v>21</v>
      </c>
      <c r="I449" s="252"/>
      <c r="J449" s="249"/>
      <c r="K449" s="249"/>
      <c r="L449" s="253"/>
      <c r="M449" s="254"/>
      <c r="N449" s="255"/>
      <c r="O449" s="255"/>
      <c r="P449" s="255"/>
      <c r="Q449" s="255"/>
      <c r="R449" s="255"/>
      <c r="S449" s="255"/>
      <c r="T449" s="256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7" t="s">
        <v>132</v>
      </c>
      <c r="AU449" s="257" t="s">
        <v>84</v>
      </c>
      <c r="AV449" s="15" t="s">
        <v>79</v>
      </c>
      <c r="AW449" s="15" t="s">
        <v>36</v>
      </c>
      <c r="AX449" s="15" t="s">
        <v>74</v>
      </c>
      <c r="AY449" s="257" t="s">
        <v>118</v>
      </c>
    </row>
    <row r="450" s="13" customFormat="1">
      <c r="A450" s="13"/>
      <c r="B450" s="226"/>
      <c r="C450" s="227"/>
      <c r="D450" s="219" t="s">
        <v>132</v>
      </c>
      <c r="E450" s="228" t="s">
        <v>21</v>
      </c>
      <c r="F450" s="229" t="s">
        <v>495</v>
      </c>
      <c r="G450" s="227"/>
      <c r="H450" s="230">
        <v>6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132</v>
      </c>
      <c r="AU450" s="236" t="s">
        <v>84</v>
      </c>
      <c r="AV450" s="13" t="s">
        <v>84</v>
      </c>
      <c r="AW450" s="13" t="s">
        <v>36</v>
      </c>
      <c r="AX450" s="13" t="s">
        <v>74</v>
      </c>
      <c r="AY450" s="236" t="s">
        <v>118</v>
      </c>
    </row>
    <row r="451" s="13" customFormat="1">
      <c r="A451" s="13"/>
      <c r="B451" s="226"/>
      <c r="C451" s="227"/>
      <c r="D451" s="219" t="s">
        <v>132</v>
      </c>
      <c r="E451" s="228" t="s">
        <v>21</v>
      </c>
      <c r="F451" s="229" t="s">
        <v>496</v>
      </c>
      <c r="G451" s="227"/>
      <c r="H451" s="230">
        <v>12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132</v>
      </c>
      <c r="AU451" s="236" t="s">
        <v>84</v>
      </c>
      <c r="AV451" s="13" t="s">
        <v>84</v>
      </c>
      <c r="AW451" s="13" t="s">
        <v>36</v>
      </c>
      <c r="AX451" s="13" t="s">
        <v>74</v>
      </c>
      <c r="AY451" s="236" t="s">
        <v>118</v>
      </c>
    </row>
    <row r="452" s="14" customFormat="1">
      <c r="A452" s="14"/>
      <c r="B452" s="237"/>
      <c r="C452" s="238"/>
      <c r="D452" s="219" t="s">
        <v>132</v>
      </c>
      <c r="E452" s="239" t="s">
        <v>21</v>
      </c>
      <c r="F452" s="240" t="s">
        <v>148</v>
      </c>
      <c r="G452" s="238"/>
      <c r="H452" s="241">
        <v>18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132</v>
      </c>
      <c r="AU452" s="247" t="s">
        <v>84</v>
      </c>
      <c r="AV452" s="14" t="s">
        <v>126</v>
      </c>
      <c r="AW452" s="14" t="s">
        <v>36</v>
      </c>
      <c r="AX452" s="14" t="s">
        <v>79</v>
      </c>
      <c r="AY452" s="247" t="s">
        <v>118</v>
      </c>
    </row>
    <row r="453" s="2" customFormat="1" ht="24.15" customHeight="1">
      <c r="A453" s="41"/>
      <c r="B453" s="42"/>
      <c r="C453" s="206" t="s">
        <v>497</v>
      </c>
      <c r="D453" s="206" t="s">
        <v>121</v>
      </c>
      <c r="E453" s="207" t="s">
        <v>498</v>
      </c>
      <c r="F453" s="208" t="s">
        <v>499</v>
      </c>
      <c r="G453" s="209" t="s">
        <v>144</v>
      </c>
      <c r="H453" s="210">
        <v>1080</v>
      </c>
      <c r="I453" s="211"/>
      <c r="J453" s="212">
        <f>ROUND(I453*H453,2)</f>
        <v>0</v>
      </c>
      <c r="K453" s="208" t="s">
        <v>125</v>
      </c>
      <c r="L453" s="47"/>
      <c r="M453" s="213" t="s">
        <v>21</v>
      </c>
      <c r="N453" s="214" t="s">
        <v>45</v>
      </c>
      <c r="O453" s="87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7" t="s">
        <v>126</v>
      </c>
      <c r="AT453" s="217" t="s">
        <v>121</v>
      </c>
      <c r="AU453" s="217" t="s">
        <v>84</v>
      </c>
      <c r="AY453" s="19" t="s">
        <v>118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79</v>
      </c>
      <c r="BK453" s="218">
        <f>ROUND(I453*H453,2)</f>
        <v>0</v>
      </c>
      <c r="BL453" s="19" t="s">
        <v>126</v>
      </c>
      <c r="BM453" s="217" t="s">
        <v>500</v>
      </c>
    </row>
    <row r="454" s="2" customFormat="1">
      <c r="A454" s="41"/>
      <c r="B454" s="42"/>
      <c r="C454" s="43"/>
      <c r="D454" s="219" t="s">
        <v>128</v>
      </c>
      <c r="E454" s="43"/>
      <c r="F454" s="220" t="s">
        <v>501</v>
      </c>
      <c r="G454" s="43"/>
      <c r="H454" s="43"/>
      <c r="I454" s="221"/>
      <c r="J454" s="43"/>
      <c r="K454" s="43"/>
      <c r="L454" s="47"/>
      <c r="M454" s="222"/>
      <c r="N454" s="223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19" t="s">
        <v>128</v>
      </c>
      <c r="AU454" s="19" t="s">
        <v>84</v>
      </c>
    </row>
    <row r="455" s="2" customFormat="1">
      <c r="A455" s="41"/>
      <c r="B455" s="42"/>
      <c r="C455" s="43"/>
      <c r="D455" s="224" t="s">
        <v>130</v>
      </c>
      <c r="E455" s="43"/>
      <c r="F455" s="225" t="s">
        <v>502</v>
      </c>
      <c r="G455" s="43"/>
      <c r="H455" s="43"/>
      <c r="I455" s="221"/>
      <c r="J455" s="43"/>
      <c r="K455" s="43"/>
      <c r="L455" s="47"/>
      <c r="M455" s="222"/>
      <c r="N455" s="223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19" t="s">
        <v>130</v>
      </c>
      <c r="AU455" s="19" t="s">
        <v>84</v>
      </c>
    </row>
    <row r="456" s="15" customFormat="1">
      <c r="A456" s="15"/>
      <c r="B456" s="248"/>
      <c r="C456" s="249"/>
      <c r="D456" s="219" t="s">
        <v>132</v>
      </c>
      <c r="E456" s="250" t="s">
        <v>21</v>
      </c>
      <c r="F456" s="251" t="s">
        <v>494</v>
      </c>
      <c r="G456" s="249"/>
      <c r="H456" s="250" t="s">
        <v>21</v>
      </c>
      <c r="I456" s="252"/>
      <c r="J456" s="249"/>
      <c r="K456" s="249"/>
      <c r="L456" s="253"/>
      <c r="M456" s="254"/>
      <c r="N456" s="255"/>
      <c r="O456" s="255"/>
      <c r="P456" s="255"/>
      <c r="Q456" s="255"/>
      <c r="R456" s="255"/>
      <c r="S456" s="255"/>
      <c r="T456" s="25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7" t="s">
        <v>132</v>
      </c>
      <c r="AU456" s="257" t="s">
        <v>84</v>
      </c>
      <c r="AV456" s="15" t="s">
        <v>79</v>
      </c>
      <c r="AW456" s="15" t="s">
        <v>36</v>
      </c>
      <c r="AX456" s="15" t="s">
        <v>74</v>
      </c>
      <c r="AY456" s="257" t="s">
        <v>118</v>
      </c>
    </row>
    <row r="457" s="13" customFormat="1">
      <c r="A457" s="13"/>
      <c r="B457" s="226"/>
      <c r="C457" s="227"/>
      <c r="D457" s="219" t="s">
        <v>132</v>
      </c>
      <c r="E457" s="228" t="s">
        <v>21</v>
      </c>
      <c r="F457" s="229" t="s">
        <v>503</v>
      </c>
      <c r="G457" s="227"/>
      <c r="H457" s="230">
        <v>360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132</v>
      </c>
      <c r="AU457" s="236" t="s">
        <v>84</v>
      </c>
      <c r="AV457" s="13" t="s">
        <v>84</v>
      </c>
      <c r="AW457" s="13" t="s">
        <v>36</v>
      </c>
      <c r="AX457" s="13" t="s">
        <v>74</v>
      </c>
      <c r="AY457" s="236" t="s">
        <v>118</v>
      </c>
    </row>
    <row r="458" s="13" customFormat="1">
      <c r="A458" s="13"/>
      <c r="B458" s="226"/>
      <c r="C458" s="227"/>
      <c r="D458" s="219" t="s">
        <v>132</v>
      </c>
      <c r="E458" s="228" t="s">
        <v>21</v>
      </c>
      <c r="F458" s="229" t="s">
        <v>504</v>
      </c>
      <c r="G458" s="227"/>
      <c r="H458" s="230">
        <v>720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132</v>
      </c>
      <c r="AU458" s="236" t="s">
        <v>84</v>
      </c>
      <c r="AV458" s="13" t="s">
        <v>84</v>
      </c>
      <c r="AW458" s="13" t="s">
        <v>36</v>
      </c>
      <c r="AX458" s="13" t="s">
        <v>74</v>
      </c>
      <c r="AY458" s="236" t="s">
        <v>118</v>
      </c>
    </row>
    <row r="459" s="14" customFormat="1">
      <c r="A459" s="14"/>
      <c r="B459" s="237"/>
      <c r="C459" s="238"/>
      <c r="D459" s="219" t="s">
        <v>132</v>
      </c>
      <c r="E459" s="239" t="s">
        <v>21</v>
      </c>
      <c r="F459" s="240" t="s">
        <v>148</v>
      </c>
      <c r="G459" s="238"/>
      <c r="H459" s="241">
        <v>1080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132</v>
      </c>
      <c r="AU459" s="247" t="s">
        <v>84</v>
      </c>
      <c r="AV459" s="14" t="s">
        <v>126</v>
      </c>
      <c r="AW459" s="14" t="s">
        <v>36</v>
      </c>
      <c r="AX459" s="14" t="s">
        <v>79</v>
      </c>
      <c r="AY459" s="247" t="s">
        <v>118</v>
      </c>
    </row>
    <row r="460" s="2" customFormat="1" ht="16.5" customHeight="1">
      <c r="A460" s="41"/>
      <c r="B460" s="42"/>
      <c r="C460" s="206" t="s">
        <v>505</v>
      </c>
      <c r="D460" s="206" t="s">
        <v>121</v>
      </c>
      <c r="E460" s="207" t="s">
        <v>506</v>
      </c>
      <c r="F460" s="208" t="s">
        <v>507</v>
      </c>
      <c r="G460" s="209" t="s">
        <v>144</v>
      </c>
      <c r="H460" s="210">
        <v>18</v>
      </c>
      <c r="I460" s="211"/>
      <c r="J460" s="212">
        <f>ROUND(I460*H460,2)</f>
        <v>0</v>
      </c>
      <c r="K460" s="208" t="s">
        <v>125</v>
      </c>
      <c r="L460" s="47"/>
      <c r="M460" s="213" t="s">
        <v>21</v>
      </c>
      <c r="N460" s="214" t="s">
        <v>45</v>
      </c>
      <c r="O460" s="87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7" t="s">
        <v>126</v>
      </c>
      <c r="AT460" s="217" t="s">
        <v>121</v>
      </c>
      <c r="AU460" s="217" t="s">
        <v>84</v>
      </c>
      <c r="AY460" s="19" t="s">
        <v>118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79</v>
      </c>
      <c r="BK460" s="218">
        <f>ROUND(I460*H460,2)</f>
        <v>0</v>
      </c>
      <c r="BL460" s="19" t="s">
        <v>126</v>
      </c>
      <c r="BM460" s="217" t="s">
        <v>508</v>
      </c>
    </row>
    <row r="461" s="2" customFormat="1">
      <c r="A461" s="41"/>
      <c r="B461" s="42"/>
      <c r="C461" s="43"/>
      <c r="D461" s="219" t="s">
        <v>128</v>
      </c>
      <c r="E461" s="43"/>
      <c r="F461" s="220" t="s">
        <v>509</v>
      </c>
      <c r="G461" s="43"/>
      <c r="H461" s="43"/>
      <c r="I461" s="221"/>
      <c r="J461" s="43"/>
      <c r="K461" s="43"/>
      <c r="L461" s="47"/>
      <c r="M461" s="222"/>
      <c r="N461" s="223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19" t="s">
        <v>128</v>
      </c>
      <c r="AU461" s="19" t="s">
        <v>84</v>
      </c>
    </row>
    <row r="462" s="2" customFormat="1">
      <c r="A462" s="41"/>
      <c r="B462" s="42"/>
      <c r="C462" s="43"/>
      <c r="D462" s="224" t="s">
        <v>130</v>
      </c>
      <c r="E462" s="43"/>
      <c r="F462" s="225" t="s">
        <v>510</v>
      </c>
      <c r="G462" s="43"/>
      <c r="H462" s="43"/>
      <c r="I462" s="221"/>
      <c r="J462" s="43"/>
      <c r="K462" s="43"/>
      <c r="L462" s="47"/>
      <c r="M462" s="222"/>
      <c r="N462" s="223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19" t="s">
        <v>130</v>
      </c>
      <c r="AU462" s="19" t="s">
        <v>84</v>
      </c>
    </row>
    <row r="463" s="2" customFormat="1" ht="24.15" customHeight="1">
      <c r="A463" s="41"/>
      <c r="B463" s="42"/>
      <c r="C463" s="206" t="s">
        <v>511</v>
      </c>
      <c r="D463" s="206" t="s">
        <v>121</v>
      </c>
      <c r="E463" s="207" t="s">
        <v>512</v>
      </c>
      <c r="F463" s="208" t="s">
        <v>513</v>
      </c>
      <c r="G463" s="209" t="s">
        <v>124</v>
      </c>
      <c r="H463" s="210">
        <v>3</v>
      </c>
      <c r="I463" s="211"/>
      <c r="J463" s="212">
        <f>ROUND(I463*H463,2)</f>
        <v>0</v>
      </c>
      <c r="K463" s="208" t="s">
        <v>125</v>
      </c>
      <c r="L463" s="47"/>
      <c r="M463" s="213" t="s">
        <v>21</v>
      </c>
      <c r="N463" s="214" t="s">
        <v>45</v>
      </c>
      <c r="O463" s="87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7" t="s">
        <v>126</v>
      </c>
      <c r="AT463" s="217" t="s">
        <v>121</v>
      </c>
      <c r="AU463" s="217" t="s">
        <v>84</v>
      </c>
      <c r="AY463" s="19" t="s">
        <v>118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79</v>
      </c>
      <c r="BK463" s="218">
        <f>ROUND(I463*H463,2)</f>
        <v>0</v>
      </c>
      <c r="BL463" s="19" t="s">
        <v>126</v>
      </c>
      <c r="BM463" s="217" t="s">
        <v>514</v>
      </c>
    </row>
    <row r="464" s="2" customFormat="1">
      <c r="A464" s="41"/>
      <c r="B464" s="42"/>
      <c r="C464" s="43"/>
      <c r="D464" s="219" t="s">
        <v>128</v>
      </c>
      <c r="E464" s="43"/>
      <c r="F464" s="220" t="s">
        <v>515</v>
      </c>
      <c r="G464" s="43"/>
      <c r="H464" s="43"/>
      <c r="I464" s="221"/>
      <c r="J464" s="43"/>
      <c r="K464" s="43"/>
      <c r="L464" s="47"/>
      <c r="M464" s="222"/>
      <c r="N464" s="223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19" t="s">
        <v>128</v>
      </c>
      <c r="AU464" s="19" t="s">
        <v>84</v>
      </c>
    </row>
    <row r="465" s="2" customFormat="1">
      <c r="A465" s="41"/>
      <c r="B465" s="42"/>
      <c r="C465" s="43"/>
      <c r="D465" s="224" t="s">
        <v>130</v>
      </c>
      <c r="E465" s="43"/>
      <c r="F465" s="225" t="s">
        <v>516</v>
      </c>
      <c r="G465" s="43"/>
      <c r="H465" s="43"/>
      <c r="I465" s="221"/>
      <c r="J465" s="43"/>
      <c r="K465" s="43"/>
      <c r="L465" s="47"/>
      <c r="M465" s="222"/>
      <c r="N465" s="223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19" t="s">
        <v>130</v>
      </c>
      <c r="AU465" s="19" t="s">
        <v>84</v>
      </c>
    </row>
    <row r="466" s="13" customFormat="1">
      <c r="A466" s="13"/>
      <c r="B466" s="226"/>
      <c r="C466" s="227"/>
      <c r="D466" s="219" t="s">
        <v>132</v>
      </c>
      <c r="E466" s="228" t="s">
        <v>21</v>
      </c>
      <c r="F466" s="229" t="s">
        <v>517</v>
      </c>
      <c r="G466" s="227"/>
      <c r="H466" s="230">
        <v>1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132</v>
      </c>
      <c r="AU466" s="236" t="s">
        <v>84</v>
      </c>
      <c r="AV466" s="13" t="s">
        <v>84</v>
      </c>
      <c r="AW466" s="13" t="s">
        <v>36</v>
      </c>
      <c r="AX466" s="13" t="s">
        <v>74</v>
      </c>
      <c r="AY466" s="236" t="s">
        <v>118</v>
      </c>
    </row>
    <row r="467" s="13" customFormat="1">
      <c r="A467" s="13"/>
      <c r="B467" s="226"/>
      <c r="C467" s="227"/>
      <c r="D467" s="219" t="s">
        <v>132</v>
      </c>
      <c r="E467" s="228" t="s">
        <v>21</v>
      </c>
      <c r="F467" s="229" t="s">
        <v>518</v>
      </c>
      <c r="G467" s="227"/>
      <c r="H467" s="230">
        <v>2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132</v>
      </c>
      <c r="AU467" s="236" t="s">
        <v>84</v>
      </c>
      <c r="AV467" s="13" t="s">
        <v>84</v>
      </c>
      <c r="AW467" s="13" t="s">
        <v>36</v>
      </c>
      <c r="AX467" s="13" t="s">
        <v>74</v>
      </c>
      <c r="AY467" s="236" t="s">
        <v>118</v>
      </c>
    </row>
    <row r="468" s="14" customFormat="1">
      <c r="A468" s="14"/>
      <c r="B468" s="237"/>
      <c r="C468" s="238"/>
      <c r="D468" s="219" t="s">
        <v>132</v>
      </c>
      <c r="E468" s="239" t="s">
        <v>21</v>
      </c>
      <c r="F468" s="240" t="s">
        <v>148</v>
      </c>
      <c r="G468" s="238"/>
      <c r="H468" s="241">
        <v>3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132</v>
      </c>
      <c r="AU468" s="247" t="s">
        <v>84</v>
      </c>
      <c r="AV468" s="14" t="s">
        <v>126</v>
      </c>
      <c r="AW468" s="14" t="s">
        <v>36</v>
      </c>
      <c r="AX468" s="14" t="s">
        <v>79</v>
      </c>
      <c r="AY468" s="247" t="s">
        <v>118</v>
      </c>
    </row>
    <row r="469" s="2" customFormat="1" ht="33" customHeight="1">
      <c r="A469" s="41"/>
      <c r="B469" s="42"/>
      <c r="C469" s="206" t="s">
        <v>519</v>
      </c>
      <c r="D469" s="206" t="s">
        <v>121</v>
      </c>
      <c r="E469" s="207" t="s">
        <v>520</v>
      </c>
      <c r="F469" s="208" t="s">
        <v>521</v>
      </c>
      <c r="G469" s="209" t="s">
        <v>124</v>
      </c>
      <c r="H469" s="210">
        <v>90</v>
      </c>
      <c r="I469" s="211"/>
      <c r="J469" s="212">
        <f>ROUND(I469*H469,2)</f>
        <v>0</v>
      </c>
      <c r="K469" s="208" t="s">
        <v>125</v>
      </c>
      <c r="L469" s="47"/>
      <c r="M469" s="213" t="s">
        <v>21</v>
      </c>
      <c r="N469" s="214" t="s">
        <v>45</v>
      </c>
      <c r="O469" s="87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7" t="s">
        <v>126</v>
      </c>
      <c r="AT469" s="217" t="s">
        <v>121</v>
      </c>
      <c r="AU469" s="217" t="s">
        <v>84</v>
      </c>
      <c r="AY469" s="19" t="s">
        <v>118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79</v>
      </c>
      <c r="BK469" s="218">
        <f>ROUND(I469*H469,2)</f>
        <v>0</v>
      </c>
      <c r="BL469" s="19" t="s">
        <v>126</v>
      </c>
      <c r="BM469" s="217" t="s">
        <v>522</v>
      </c>
    </row>
    <row r="470" s="2" customFormat="1">
      <c r="A470" s="41"/>
      <c r="B470" s="42"/>
      <c r="C470" s="43"/>
      <c r="D470" s="219" t="s">
        <v>128</v>
      </c>
      <c r="E470" s="43"/>
      <c r="F470" s="220" t="s">
        <v>523</v>
      </c>
      <c r="G470" s="43"/>
      <c r="H470" s="43"/>
      <c r="I470" s="221"/>
      <c r="J470" s="43"/>
      <c r="K470" s="43"/>
      <c r="L470" s="47"/>
      <c r="M470" s="222"/>
      <c r="N470" s="223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19" t="s">
        <v>128</v>
      </c>
      <c r="AU470" s="19" t="s">
        <v>84</v>
      </c>
    </row>
    <row r="471" s="2" customFormat="1">
      <c r="A471" s="41"/>
      <c r="B471" s="42"/>
      <c r="C471" s="43"/>
      <c r="D471" s="224" t="s">
        <v>130</v>
      </c>
      <c r="E471" s="43"/>
      <c r="F471" s="225" t="s">
        <v>524</v>
      </c>
      <c r="G471" s="43"/>
      <c r="H471" s="43"/>
      <c r="I471" s="221"/>
      <c r="J471" s="43"/>
      <c r="K471" s="43"/>
      <c r="L471" s="47"/>
      <c r="M471" s="222"/>
      <c r="N471" s="223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19" t="s">
        <v>130</v>
      </c>
      <c r="AU471" s="19" t="s">
        <v>84</v>
      </c>
    </row>
    <row r="472" s="13" customFormat="1">
      <c r="A472" s="13"/>
      <c r="B472" s="226"/>
      <c r="C472" s="227"/>
      <c r="D472" s="219" t="s">
        <v>132</v>
      </c>
      <c r="E472" s="228" t="s">
        <v>21</v>
      </c>
      <c r="F472" s="229" t="s">
        <v>525</v>
      </c>
      <c r="G472" s="227"/>
      <c r="H472" s="230">
        <v>30</v>
      </c>
      <c r="I472" s="231"/>
      <c r="J472" s="227"/>
      <c r="K472" s="227"/>
      <c r="L472" s="232"/>
      <c r="M472" s="233"/>
      <c r="N472" s="234"/>
      <c r="O472" s="234"/>
      <c r="P472" s="234"/>
      <c r="Q472" s="234"/>
      <c r="R472" s="234"/>
      <c r="S472" s="234"/>
      <c r="T472" s="23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6" t="s">
        <v>132</v>
      </c>
      <c r="AU472" s="236" t="s">
        <v>84</v>
      </c>
      <c r="AV472" s="13" t="s">
        <v>84</v>
      </c>
      <c r="AW472" s="13" t="s">
        <v>36</v>
      </c>
      <c r="AX472" s="13" t="s">
        <v>74</v>
      </c>
      <c r="AY472" s="236" t="s">
        <v>118</v>
      </c>
    </row>
    <row r="473" s="13" customFormat="1">
      <c r="A473" s="13"/>
      <c r="B473" s="226"/>
      <c r="C473" s="227"/>
      <c r="D473" s="219" t="s">
        <v>132</v>
      </c>
      <c r="E473" s="228" t="s">
        <v>21</v>
      </c>
      <c r="F473" s="229" t="s">
        <v>526</v>
      </c>
      <c r="G473" s="227"/>
      <c r="H473" s="230">
        <v>60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132</v>
      </c>
      <c r="AU473" s="236" t="s">
        <v>84</v>
      </c>
      <c r="AV473" s="13" t="s">
        <v>84</v>
      </c>
      <c r="AW473" s="13" t="s">
        <v>36</v>
      </c>
      <c r="AX473" s="13" t="s">
        <v>74</v>
      </c>
      <c r="AY473" s="236" t="s">
        <v>118</v>
      </c>
    </row>
    <row r="474" s="14" customFormat="1">
      <c r="A474" s="14"/>
      <c r="B474" s="237"/>
      <c r="C474" s="238"/>
      <c r="D474" s="219" t="s">
        <v>132</v>
      </c>
      <c r="E474" s="239" t="s">
        <v>21</v>
      </c>
      <c r="F474" s="240" t="s">
        <v>148</v>
      </c>
      <c r="G474" s="238"/>
      <c r="H474" s="241">
        <v>90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132</v>
      </c>
      <c r="AU474" s="247" t="s">
        <v>84</v>
      </c>
      <c r="AV474" s="14" t="s">
        <v>126</v>
      </c>
      <c r="AW474" s="14" t="s">
        <v>36</v>
      </c>
      <c r="AX474" s="14" t="s">
        <v>79</v>
      </c>
      <c r="AY474" s="247" t="s">
        <v>118</v>
      </c>
    </row>
    <row r="475" s="2" customFormat="1" ht="24.15" customHeight="1">
      <c r="A475" s="41"/>
      <c r="B475" s="42"/>
      <c r="C475" s="206" t="s">
        <v>527</v>
      </c>
      <c r="D475" s="206" t="s">
        <v>121</v>
      </c>
      <c r="E475" s="207" t="s">
        <v>528</v>
      </c>
      <c r="F475" s="208" t="s">
        <v>529</v>
      </c>
      <c r="G475" s="209" t="s">
        <v>124</v>
      </c>
      <c r="H475" s="210">
        <v>3</v>
      </c>
      <c r="I475" s="211"/>
      <c r="J475" s="212">
        <f>ROUND(I475*H475,2)</f>
        <v>0</v>
      </c>
      <c r="K475" s="208" t="s">
        <v>125</v>
      </c>
      <c r="L475" s="47"/>
      <c r="M475" s="213" t="s">
        <v>21</v>
      </c>
      <c r="N475" s="214" t="s">
        <v>45</v>
      </c>
      <c r="O475" s="87"/>
      <c r="P475" s="215">
        <f>O475*H475</f>
        <v>0</v>
      </c>
      <c r="Q475" s="215">
        <v>0</v>
      </c>
      <c r="R475" s="215">
        <f>Q475*H475</f>
        <v>0</v>
      </c>
      <c r="S475" s="215">
        <v>0</v>
      </c>
      <c r="T475" s="216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7" t="s">
        <v>126</v>
      </c>
      <c r="AT475" s="217" t="s">
        <v>121</v>
      </c>
      <c r="AU475" s="217" t="s">
        <v>84</v>
      </c>
      <c r="AY475" s="19" t="s">
        <v>118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79</v>
      </c>
      <c r="BK475" s="218">
        <f>ROUND(I475*H475,2)</f>
        <v>0</v>
      </c>
      <c r="BL475" s="19" t="s">
        <v>126</v>
      </c>
      <c r="BM475" s="217" t="s">
        <v>530</v>
      </c>
    </row>
    <row r="476" s="2" customFormat="1">
      <c r="A476" s="41"/>
      <c r="B476" s="42"/>
      <c r="C476" s="43"/>
      <c r="D476" s="219" t="s">
        <v>128</v>
      </c>
      <c r="E476" s="43"/>
      <c r="F476" s="220" t="s">
        <v>531</v>
      </c>
      <c r="G476" s="43"/>
      <c r="H476" s="43"/>
      <c r="I476" s="221"/>
      <c r="J476" s="43"/>
      <c r="K476" s="43"/>
      <c r="L476" s="47"/>
      <c r="M476" s="222"/>
      <c r="N476" s="223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19" t="s">
        <v>128</v>
      </c>
      <c r="AU476" s="19" t="s">
        <v>84</v>
      </c>
    </row>
    <row r="477" s="2" customFormat="1">
      <c r="A477" s="41"/>
      <c r="B477" s="42"/>
      <c r="C477" s="43"/>
      <c r="D477" s="224" t="s">
        <v>130</v>
      </c>
      <c r="E477" s="43"/>
      <c r="F477" s="225" t="s">
        <v>532</v>
      </c>
      <c r="G477" s="43"/>
      <c r="H477" s="43"/>
      <c r="I477" s="221"/>
      <c r="J477" s="43"/>
      <c r="K477" s="43"/>
      <c r="L477" s="47"/>
      <c r="M477" s="222"/>
      <c r="N477" s="223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19" t="s">
        <v>130</v>
      </c>
      <c r="AU477" s="19" t="s">
        <v>84</v>
      </c>
    </row>
    <row r="478" s="2" customFormat="1" ht="33" customHeight="1">
      <c r="A478" s="41"/>
      <c r="B478" s="42"/>
      <c r="C478" s="206" t="s">
        <v>533</v>
      </c>
      <c r="D478" s="206" t="s">
        <v>121</v>
      </c>
      <c r="E478" s="207" t="s">
        <v>534</v>
      </c>
      <c r="F478" s="208" t="s">
        <v>535</v>
      </c>
      <c r="G478" s="209" t="s">
        <v>136</v>
      </c>
      <c r="H478" s="210">
        <v>326</v>
      </c>
      <c r="I478" s="211"/>
      <c r="J478" s="212">
        <f>ROUND(I478*H478,2)</f>
        <v>0</v>
      </c>
      <c r="K478" s="208" t="s">
        <v>21</v>
      </c>
      <c r="L478" s="47"/>
      <c r="M478" s="213" t="s">
        <v>21</v>
      </c>
      <c r="N478" s="214" t="s">
        <v>45</v>
      </c>
      <c r="O478" s="87"/>
      <c r="P478" s="215">
        <f>O478*H478</f>
        <v>0</v>
      </c>
      <c r="Q478" s="215">
        <v>0.00012999999999999999</v>
      </c>
      <c r="R478" s="215">
        <f>Q478*H478</f>
        <v>0.042379999999999994</v>
      </c>
      <c r="S478" s="215">
        <v>0</v>
      </c>
      <c r="T478" s="216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7" t="s">
        <v>126</v>
      </c>
      <c r="AT478" s="217" t="s">
        <v>121</v>
      </c>
      <c r="AU478" s="217" t="s">
        <v>84</v>
      </c>
      <c r="AY478" s="19" t="s">
        <v>118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9" t="s">
        <v>79</v>
      </c>
      <c r="BK478" s="218">
        <f>ROUND(I478*H478,2)</f>
        <v>0</v>
      </c>
      <c r="BL478" s="19" t="s">
        <v>126</v>
      </c>
      <c r="BM478" s="217" t="s">
        <v>536</v>
      </c>
    </row>
    <row r="479" s="2" customFormat="1">
      <c r="A479" s="41"/>
      <c r="B479" s="42"/>
      <c r="C479" s="43"/>
      <c r="D479" s="219" t="s">
        <v>128</v>
      </c>
      <c r="E479" s="43"/>
      <c r="F479" s="220" t="s">
        <v>537</v>
      </c>
      <c r="G479" s="43"/>
      <c r="H479" s="43"/>
      <c r="I479" s="221"/>
      <c r="J479" s="43"/>
      <c r="K479" s="43"/>
      <c r="L479" s="47"/>
      <c r="M479" s="222"/>
      <c r="N479" s="223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19" t="s">
        <v>128</v>
      </c>
      <c r="AU479" s="19" t="s">
        <v>84</v>
      </c>
    </row>
    <row r="480" s="13" customFormat="1">
      <c r="A480" s="13"/>
      <c r="B480" s="226"/>
      <c r="C480" s="227"/>
      <c r="D480" s="219" t="s">
        <v>132</v>
      </c>
      <c r="E480" s="228" t="s">
        <v>21</v>
      </c>
      <c r="F480" s="229" t="s">
        <v>538</v>
      </c>
      <c r="G480" s="227"/>
      <c r="H480" s="230">
        <v>313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132</v>
      </c>
      <c r="AU480" s="236" t="s">
        <v>84</v>
      </c>
      <c r="AV480" s="13" t="s">
        <v>84</v>
      </c>
      <c r="AW480" s="13" t="s">
        <v>36</v>
      </c>
      <c r="AX480" s="13" t="s">
        <v>74</v>
      </c>
      <c r="AY480" s="236" t="s">
        <v>118</v>
      </c>
    </row>
    <row r="481" s="13" customFormat="1">
      <c r="A481" s="13"/>
      <c r="B481" s="226"/>
      <c r="C481" s="227"/>
      <c r="D481" s="219" t="s">
        <v>132</v>
      </c>
      <c r="E481" s="228" t="s">
        <v>21</v>
      </c>
      <c r="F481" s="229" t="s">
        <v>539</v>
      </c>
      <c r="G481" s="227"/>
      <c r="H481" s="230">
        <v>13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132</v>
      </c>
      <c r="AU481" s="236" t="s">
        <v>84</v>
      </c>
      <c r="AV481" s="13" t="s">
        <v>84</v>
      </c>
      <c r="AW481" s="13" t="s">
        <v>36</v>
      </c>
      <c r="AX481" s="13" t="s">
        <v>74</v>
      </c>
      <c r="AY481" s="236" t="s">
        <v>118</v>
      </c>
    </row>
    <row r="482" s="14" customFormat="1">
      <c r="A482" s="14"/>
      <c r="B482" s="237"/>
      <c r="C482" s="238"/>
      <c r="D482" s="219" t="s">
        <v>132</v>
      </c>
      <c r="E482" s="239" t="s">
        <v>21</v>
      </c>
      <c r="F482" s="240" t="s">
        <v>148</v>
      </c>
      <c r="G482" s="238"/>
      <c r="H482" s="241">
        <v>326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7" t="s">
        <v>132</v>
      </c>
      <c r="AU482" s="247" t="s">
        <v>84</v>
      </c>
      <c r="AV482" s="14" t="s">
        <v>126</v>
      </c>
      <c r="AW482" s="14" t="s">
        <v>36</v>
      </c>
      <c r="AX482" s="14" t="s">
        <v>79</v>
      </c>
      <c r="AY482" s="247" t="s">
        <v>118</v>
      </c>
    </row>
    <row r="483" s="2" customFormat="1" ht="21.75" customHeight="1">
      <c r="A483" s="41"/>
      <c r="B483" s="42"/>
      <c r="C483" s="206" t="s">
        <v>540</v>
      </c>
      <c r="D483" s="206" t="s">
        <v>121</v>
      </c>
      <c r="E483" s="207" t="s">
        <v>541</v>
      </c>
      <c r="F483" s="208" t="s">
        <v>542</v>
      </c>
      <c r="G483" s="209" t="s">
        <v>543</v>
      </c>
      <c r="H483" s="210">
        <v>21</v>
      </c>
      <c r="I483" s="211"/>
      <c r="J483" s="212">
        <f>ROUND(I483*H483,2)</f>
        <v>0</v>
      </c>
      <c r="K483" s="208" t="s">
        <v>125</v>
      </c>
      <c r="L483" s="47"/>
      <c r="M483" s="213" t="s">
        <v>21</v>
      </c>
      <c r="N483" s="214" t="s">
        <v>45</v>
      </c>
      <c r="O483" s="87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7" t="s">
        <v>126</v>
      </c>
      <c r="AT483" s="217" t="s">
        <v>121</v>
      </c>
      <c r="AU483" s="217" t="s">
        <v>84</v>
      </c>
      <c r="AY483" s="19" t="s">
        <v>118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79</v>
      </c>
      <c r="BK483" s="218">
        <f>ROUND(I483*H483,2)</f>
        <v>0</v>
      </c>
      <c r="BL483" s="19" t="s">
        <v>126</v>
      </c>
      <c r="BM483" s="217" t="s">
        <v>544</v>
      </c>
    </row>
    <row r="484" s="2" customFormat="1">
      <c r="A484" s="41"/>
      <c r="B484" s="42"/>
      <c r="C484" s="43"/>
      <c r="D484" s="219" t="s">
        <v>128</v>
      </c>
      <c r="E484" s="43"/>
      <c r="F484" s="220" t="s">
        <v>545</v>
      </c>
      <c r="G484" s="43"/>
      <c r="H484" s="43"/>
      <c r="I484" s="221"/>
      <c r="J484" s="43"/>
      <c r="K484" s="43"/>
      <c r="L484" s="47"/>
      <c r="M484" s="222"/>
      <c r="N484" s="223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19" t="s">
        <v>128</v>
      </c>
      <c r="AU484" s="19" t="s">
        <v>84</v>
      </c>
    </row>
    <row r="485" s="2" customFormat="1">
      <c r="A485" s="41"/>
      <c r="B485" s="42"/>
      <c r="C485" s="43"/>
      <c r="D485" s="224" t="s">
        <v>130</v>
      </c>
      <c r="E485" s="43"/>
      <c r="F485" s="225" t="s">
        <v>546</v>
      </c>
      <c r="G485" s="43"/>
      <c r="H485" s="43"/>
      <c r="I485" s="221"/>
      <c r="J485" s="43"/>
      <c r="K485" s="43"/>
      <c r="L485" s="47"/>
      <c r="M485" s="222"/>
      <c r="N485" s="223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19" t="s">
        <v>130</v>
      </c>
      <c r="AU485" s="19" t="s">
        <v>84</v>
      </c>
    </row>
    <row r="486" s="15" customFormat="1">
      <c r="A486" s="15"/>
      <c r="B486" s="248"/>
      <c r="C486" s="249"/>
      <c r="D486" s="219" t="s">
        <v>132</v>
      </c>
      <c r="E486" s="250" t="s">
        <v>21</v>
      </c>
      <c r="F486" s="251" t="s">
        <v>547</v>
      </c>
      <c r="G486" s="249"/>
      <c r="H486" s="250" t="s">
        <v>21</v>
      </c>
      <c r="I486" s="252"/>
      <c r="J486" s="249"/>
      <c r="K486" s="249"/>
      <c r="L486" s="253"/>
      <c r="M486" s="254"/>
      <c r="N486" s="255"/>
      <c r="O486" s="255"/>
      <c r="P486" s="255"/>
      <c r="Q486" s="255"/>
      <c r="R486" s="255"/>
      <c r="S486" s="255"/>
      <c r="T486" s="256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57" t="s">
        <v>132</v>
      </c>
      <c r="AU486" s="257" t="s">
        <v>84</v>
      </c>
      <c r="AV486" s="15" t="s">
        <v>79</v>
      </c>
      <c r="AW486" s="15" t="s">
        <v>36</v>
      </c>
      <c r="AX486" s="15" t="s">
        <v>74</v>
      </c>
      <c r="AY486" s="257" t="s">
        <v>118</v>
      </c>
    </row>
    <row r="487" s="13" customFormat="1">
      <c r="A487" s="13"/>
      <c r="B487" s="226"/>
      <c r="C487" s="227"/>
      <c r="D487" s="219" t="s">
        <v>132</v>
      </c>
      <c r="E487" s="228" t="s">
        <v>21</v>
      </c>
      <c r="F487" s="229" t="s">
        <v>548</v>
      </c>
      <c r="G487" s="227"/>
      <c r="H487" s="230">
        <v>3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132</v>
      </c>
      <c r="AU487" s="236" t="s">
        <v>84</v>
      </c>
      <c r="AV487" s="13" t="s">
        <v>84</v>
      </c>
      <c r="AW487" s="13" t="s">
        <v>36</v>
      </c>
      <c r="AX487" s="13" t="s">
        <v>74</v>
      </c>
      <c r="AY487" s="236" t="s">
        <v>118</v>
      </c>
    </row>
    <row r="488" s="13" customFormat="1">
      <c r="A488" s="13"/>
      <c r="B488" s="226"/>
      <c r="C488" s="227"/>
      <c r="D488" s="219" t="s">
        <v>132</v>
      </c>
      <c r="E488" s="228" t="s">
        <v>21</v>
      </c>
      <c r="F488" s="229" t="s">
        <v>549</v>
      </c>
      <c r="G488" s="227"/>
      <c r="H488" s="230">
        <v>4</v>
      </c>
      <c r="I488" s="231"/>
      <c r="J488" s="227"/>
      <c r="K488" s="227"/>
      <c r="L488" s="232"/>
      <c r="M488" s="233"/>
      <c r="N488" s="234"/>
      <c r="O488" s="234"/>
      <c r="P488" s="234"/>
      <c r="Q488" s="234"/>
      <c r="R488" s="234"/>
      <c r="S488" s="234"/>
      <c r="T488" s="23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6" t="s">
        <v>132</v>
      </c>
      <c r="AU488" s="236" t="s">
        <v>84</v>
      </c>
      <c r="AV488" s="13" t="s">
        <v>84</v>
      </c>
      <c r="AW488" s="13" t="s">
        <v>36</v>
      </c>
      <c r="AX488" s="13" t="s">
        <v>74</v>
      </c>
      <c r="AY488" s="236" t="s">
        <v>118</v>
      </c>
    </row>
    <row r="489" s="13" customFormat="1">
      <c r="A489" s="13"/>
      <c r="B489" s="226"/>
      <c r="C489" s="227"/>
      <c r="D489" s="219" t="s">
        <v>132</v>
      </c>
      <c r="E489" s="228" t="s">
        <v>21</v>
      </c>
      <c r="F489" s="229" t="s">
        <v>550</v>
      </c>
      <c r="G489" s="227"/>
      <c r="H489" s="230">
        <v>2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132</v>
      </c>
      <c r="AU489" s="236" t="s">
        <v>84</v>
      </c>
      <c r="AV489" s="13" t="s">
        <v>84</v>
      </c>
      <c r="AW489" s="13" t="s">
        <v>36</v>
      </c>
      <c r="AX489" s="13" t="s">
        <v>74</v>
      </c>
      <c r="AY489" s="236" t="s">
        <v>118</v>
      </c>
    </row>
    <row r="490" s="13" customFormat="1">
      <c r="A490" s="13"/>
      <c r="B490" s="226"/>
      <c r="C490" s="227"/>
      <c r="D490" s="219" t="s">
        <v>132</v>
      </c>
      <c r="E490" s="228" t="s">
        <v>21</v>
      </c>
      <c r="F490" s="229" t="s">
        <v>551</v>
      </c>
      <c r="G490" s="227"/>
      <c r="H490" s="230">
        <v>8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132</v>
      </c>
      <c r="AU490" s="236" t="s">
        <v>84</v>
      </c>
      <c r="AV490" s="13" t="s">
        <v>84</v>
      </c>
      <c r="AW490" s="13" t="s">
        <v>36</v>
      </c>
      <c r="AX490" s="13" t="s">
        <v>74</v>
      </c>
      <c r="AY490" s="236" t="s">
        <v>118</v>
      </c>
    </row>
    <row r="491" s="13" customFormat="1">
      <c r="A491" s="13"/>
      <c r="B491" s="226"/>
      <c r="C491" s="227"/>
      <c r="D491" s="219" t="s">
        <v>132</v>
      </c>
      <c r="E491" s="228" t="s">
        <v>21</v>
      </c>
      <c r="F491" s="229" t="s">
        <v>552</v>
      </c>
      <c r="G491" s="227"/>
      <c r="H491" s="230">
        <v>2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132</v>
      </c>
      <c r="AU491" s="236" t="s">
        <v>84</v>
      </c>
      <c r="AV491" s="13" t="s">
        <v>84</v>
      </c>
      <c r="AW491" s="13" t="s">
        <v>36</v>
      </c>
      <c r="AX491" s="13" t="s">
        <v>74</v>
      </c>
      <c r="AY491" s="236" t="s">
        <v>118</v>
      </c>
    </row>
    <row r="492" s="13" customFormat="1">
      <c r="A492" s="13"/>
      <c r="B492" s="226"/>
      <c r="C492" s="227"/>
      <c r="D492" s="219" t="s">
        <v>132</v>
      </c>
      <c r="E492" s="228" t="s">
        <v>21</v>
      </c>
      <c r="F492" s="229" t="s">
        <v>553</v>
      </c>
      <c r="G492" s="227"/>
      <c r="H492" s="230">
        <v>2</v>
      </c>
      <c r="I492" s="231"/>
      <c r="J492" s="227"/>
      <c r="K492" s="227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132</v>
      </c>
      <c r="AU492" s="236" t="s">
        <v>84</v>
      </c>
      <c r="AV492" s="13" t="s">
        <v>84</v>
      </c>
      <c r="AW492" s="13" t="s">
        <v>36</v>
      </c>
      <c r="AX492" s="13" t="s">
        <v>74</v>
      </c>
      <c r="AY492" s="236" t="s">
        <v>118</v>
      </c>
    </row>
    <row r="493" s="14" customFormat="1">
      <c r="A493" s="14"/>
      <c r="B493" s="237"/>
      <c r="C493" s="238"/>
      <c r="D493" s="219" t="s">
        <v>132</v>
      </c>
      <c r="E493" s="239" t="s">
        <v>21</v>
      </c>
      <c r="F493" s="240" t="s">
        <v>148</v>
      </c>
      <c r="G493" s="238"/>
      <c r="H493" s="241">
        <v>21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132</v>
      </c>
      <c r="AU493" s="247" t="s">
        <v>84</v>
      </c>
      <c r="AV493" s="14" t="s">
        <v>126</v>
      </c>
      <c r="AW493" s="14" t="s">
        <v>36</v>
      </c>
      <c r="AX493" s="14" t="s">
        <v>79</v>
      </c>
      <c r="AY493" s="247" t="s">
        <v>118</v>
      </c>
    </row>
    <row r="494" s="2" customFormat="1" ht="24.15" customHeight="1">
      <c r="A494" s="41"/>
      <c r="B494" s="42"/>
      <c r="C494" s="206" t="s">
        <v>554</v>
      </c>
      <c r="D494" s="206" t="s">
        <v>121</v>
      </c>
      <c r="E494" s="207" t="s">
        <v>555</v>
      </c>
      <c r="F494" s="208" t="s">
        <v>556</v>
      </c>
      <c r="G494" s="209" t="s">
        <v>543</v>
      </c>
      <c r="H494" s="210">
        <v>315</v>
      </c>
      <c r="I494" s="211"/>
      <c r="J494" s="212">
        <f>ROUND(I494*H494,2)</f>
        <v>0</v>
      </c>
      <c r="K494" s="208" t="s">
        <v>125</v>
      </c>
      <c r="L494" s="47"/>
      <c r="M494" s="213" t="s">
        <v>21</v>
      </c>
      <c r="N494" s="214" t="s">
        <v>45</v>
      </c>
      <c r="O494" s="87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7" t="s">
        <v>126</v>
      </c>
      <c r="AT494" s="217" t="s">
        <v>121</v>
      </c>
      <c r="AU494" s="217" t="s">
        <v>84</v>
      </c>
      <c r="AY494" s="19" t="s">
        <v>118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79</v>
      </c>
      <c r="BK494" s="218">
        <f>ROUND(I494*H494,2)</f>
        <v>0</v>
      </c>
      <c r="BL494" s="19" t="s">
        <v>126</v>
      </c>
      <c r="BM494" s="217" t="s">
        <v>557</v>
      </c>
    </row>
    <row r="495" s="2" customFormat="1">
      <c r="A495" s="41"/>
      <c r="B495" s="42"/>
      <c r="C495" s="43"/>
      <c r="D495" s="219" t="s">
        <v>128</v>
      </c>
      <c r="E495" s="43"/>
      <c r="F495" s="220" t="s">
        <v>558</v>
      </c>
      <c r="G495" s="43"/>
      <c r="H495" s="43"/>
      <c r="I495" s="221"/>
      <c r="J495" s="43"/>
      <c r="K495" s="43"/>
      <c r="L495" s="47"/>
      <c r="M495" s="222"/>
      <c r="N495" s="223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19" t="s">
        <v>128</v>
      </c>
      <c r="AU495" s="19" t="s">
        <v>84</v>
      </c>
    </row>
    <row r="496" s="2" customFormat="1">
      <c r="A496" s="41"/>
      <c r="B496" s="42"/>
      <c r="C496" s="43"/>
      <c r="D496" s="224" t="s">
        <v>130</v>
      </c>
      <c r="E496" s="43"/>
      <c r="F496" s="225" t="s">
        <v>559</v>
      </c>
      <c r="G496" s="43"/>
      <c r="H496" s="43"/>
      <c r="I496" s="221"/>
      <c r="J496" s="43"/>
      <c r="K496" s="43"/>
      <c r="L496" s="47"/>
      <c r="M496" s="222"/>
      <c r="N496" s="223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19" t="s">
        <v>130</v>
      </c>
      <c r="AU496" s="19" t="s">
        <v>84</v>
      </c>
    </row>
    <row r="497" s="15" customFormat="1">
      <c r="A497" s="15"/>
      <c r="B497" s="248"/>
      <c r="C497" s="249"/>
      <c r="D497" s="219" t="s">
        <v>132</v>
      </c>
      <c r="E497" s="250" t="s">
        <v>21</v>
      </c>
      <c r="F497" s="251" t="s">
        <v>547</v>
      </c>
      <c r="G497" s="249"/>
      <c r="H497" s="250" t="s">
        <v>21</v>
      </c>
      <c r="I497" s="252"/>
      <c r="J497" s="249"/>
      <c r="K497" s="249"/>
      <c r="L497" s="253"/>
      <c r="M497" s="254"/>
      <c r="N497" s="255"/>
      <c r="O497" s="255"/>
      <c r="P497" s="255"/>
      <c r="Q497" s="255"/>
      <c r="R497" s="255"/>
      <c r="S497" s="255"/>
      <c r="T497" s="25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7" t="s">
        <v>132</v>
      </c>
      <c r="AU497" s="257" t="s">
        <v>84</v>
      </c>
      <c r="AV497" s="15" t="s">
        <v>79</v>
      </c>
      <c r="AW497" s="15" t="s">
        <v>36</v>
      </c>
      <c r="AX497" s="15" t="s">
        <v>74</v>
      </c>
      <c r="AY497" s="257" t="s">
        <v>118</v>
      </c>
    </row>
    <row r="498" s="13" customFormat="1">
      <c r="A498" s="13"/>
      <c r="B498" s="226"/>
      <c r="C498" s="227"/>
      <c r="D498" s="219" t="s">
        <v>132</v>
      </c>
      <c r="E498" s="228" t="s">
        <v>21</v>
      </c>
      <c r="F498" s="229" t="s">
        <v>560</v>
      </c>
      <c r="G498" s="227"/>
      <c r="H498" s="230">
        <v>45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132</v>
      </c>
      <c r="AU498" s="236" t="s">
        <v>84</v>
      </c>
      <c r="AV498" s="13" t="s">
        <v>84</v>
      </c>
      <c r="AW498" s="13" t="s">
        <v>36</v>
      </c>
      <c r="AX498" s="13" t="s">
        <v>74</v>
      </c>
      <c r="AY498" s="236" t="s">
        <v>118</v>
      </c>
    </row>
    <row r="499" s="13" customFormat="1">
      <c r="A499" s="13"/>
      <c r="B499" s="226"/>
      <c r="C499" s="227"/>
      <c r="D499" s="219" t="s">
        <v>132</v>
      </c>
      <c r="E499" s="228" t="s">
        <v>21</v>
      </c>
      <c r="F499" s="229" t="s">
        <v>561</v>
      </c>
      <c r="G499" s="227"/>
      <c r="H499" s="230">
        <v>60</v>
      </c>
      <c r="I499" s="231"/>
      <c r="J499" s="227"/>
      <c r="K499" s="227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132</v>
      </c>
      <c r="AU499" s="236" t="s">
        <v>84</v>
      </c>
      <c r="AV499" s="13" t="s">
        <v>84</v>
      </c>
      <c r="AW499" s="13" t="s">
        <v>36</v>
      </c>
      <c r="AX499" s="13" t="s">
        <v>74</v>
      </c>
      <c r="AY499" s="236" t="s">
        <v>118</v>
      </c>
    </row>
    <row r="500" s="13" customFormat="1">
      <c r="A500" s="13"/>
      <c r="B500" s="226"/>
      <c r="C500" s="227"/>
      <c r="D500" s="219" t="s">
        <v>132</v>
      </c>
      <c r="E500" s="228" t="s">
        <v>21</v>
      </c>
      <c r="F500" s="229" t="s">
        <v>562</v>
      </c>
      <c r="G500" s="227"/>
      <c r="H500" s="230">
        <v>30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132</v>
      </c>
      <c r="AU500" s="236" t="s">
        <v>84</v>
      </c>
      <c r="AV500" s="13" t="s">
        <v>84</v>
      </c>
      <c r="AW500" s="13" t="s">
        <v>36</v>
      </c>
      <c r="AX500" s="13" t="s">
        <v>74</v>
      </c>
      <c r="AY500" s="236" t="s">
        <v>118</v>
      </c>
    </row>
    <row r="501" s="13" customFormat="1">
      <c r="A501" s="13"/>
      <c r="B501" s="226"/>
      <c r="C501" s="227"/>
      <c r="D501" s="219" t="s">
        <v>132</v>
      </c>
      <c r="E501" s="228" t="s">
        <v>21</v>
      </c>
      <c r="F501" s="229" t="s">
        <v>563</v>
      </c>
      <c r="G501" s="227"/>
      <c r="H501" s="230">
        <v>120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132</v>
      </c>
      <c r="AU501" s="236" t="s">
        <v>84</v>
      </c>
      <c r="AV501" s="13" t="s">
        <v>84</v>
      </c>
      <c r="AW501" s="13" t="s">
        <v>36</v>
      </c>
      <c r="AX501" s="13" t="s">
        <v>74</v>
      </c>
      <c r="AY501" s="236" t="s">
        <v>118</v>
      </c>
    </row>
    <row r="502" s="13" customFormat="1">
      <c r="A502" s="13"/>
      <c r="B502" s="226"/>
      <c r="C502" s="227"/>
      <c r="D502" s="219" t="s">
        <v>132</v>
      </c>
      <c r="E502" s="228" t="s">
        <v>21</v>
      </c>
      <c r="F502" s="229" t="s">
        <v>564</v>
      </c>
      <c r="G502" s="227"/>
      <c r="H502" s="230">
        <v>30</v>
      </c>
      <c r="I502" s="231"/>
      <c r="J502" s="227"/>
      <c r="K502" s="227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132</v>
      </c>
      <c r="AU502" s="236" t="s">
        <v>84</v>
      </c>
      <c r="AV502" s="13" t="s">
        <v>84</v>
      </c>
      <c r="AW502" s="13" t="s">
        <v>36</v>
      </c>
      <c r="AX502" s="13" t="s">
        <v>74</v>
      </c>
      <c r="AY502" s="236" t="s">
        <v>118</v>
      </c>
    </row>
    <row r="503" s="13" customFormat="1">
      <c r="A503" s="13"/>
      <c r="B503" s="226"/>
      <c r="C503" s="227"/>
      <c r="D503" s="219" t="s">
        <v>132</v>
      </c>
      <c r="E503" s="228" t="s">
        <v>21</v>
      </c>
      <c r="F503" s="229" t="s">
        <v>565</v>
      </c>
      <c r="G503" s="227"/>
      <c r="H503" s="230">
        <v>30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132</v>
      </c>
      <c r="AU503" s="236" t="s">
        <v>84</v>
      </c>
      <c r="AV503" s="13" t="s">
        <v>84</v>
      </c>
      <c r="AW503" s="13" t="s">
        <v>36</v>
      </c>
      <c r="AX503" s="13" t="s">
        <v>74</v>
      </c>
      <c r="AY503" s="236" t="s">
        <v>118</v>
      </c>
    </row>
    <row r="504" s="14" customFormat="1">
      <c r="A504" s="14"/>
      <c r="B504" s="237"/>
      <c r="C504" s="238"/>
      <c r="D504" s="219" t="s">
        <v>132</v>
      </c>
      <c r="E504" s="239" t="s">
        <v>21</v>
      </c>
      <c r="F504" s="240" t="s">
        <v>148</v>
      </c>
      <c r="G504" s="238"/>
      <c r="H504" s="241">
        <v>315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132</v>
      </c>
      <c r="AU504" s="247" t="s">
        <v>84</v>
      </c>
      <c r="AV504" s="14" t="s">
        <v>126</v>
      </c>
      <c r="AW504" s="14" t="s">
        <v>36</v>
      </c>
      <c r="AX504" s="14" t="s">
        <v>79</v>
      </c>
      <c r="AY504" s="247" t="s">
        <v>118</v>
      </c>
    </row>
    <row r="505" s="2" customFormat="1" ht="24.15" customHeight="1">
      <c r="A505" s="41"/>
      <c r="B505" s="42"/>
      <c r="C505" s="206" t="s">
        <v>566</v>
      </c>
      <c r="D505" s="206" t="s">
        <v>121</v>
      </c>
      <c r="E505" s="207" t="s">
        <v>567</v>
      </c>
      <c r="F505" s="208" t="s">
        <v>568</v>
      </c>
      <c r="G505" s="209" t="s">
        <v>543</v>
      </c>
      <c r="H505" s="210">
        <v>21</v>
      </c>
      <c r="I505" s="211"/>
      <c r="J505" s="212">
        <f>ROUND(I505*H505,2)</f>
        <v>0</v>
      </c>
      <c r="K505" s="208" t="s">
        <v>125</v>
      </c>
      <c r="L505" s="47"/>
      <c r="M505" s="213" t="s">
        <v>21</v>
      </c>
      <c r="N505" s="214" t="s">
        <v>45</v>
      </c>
      <c r="O505" s="87"/>
      <c r="P505" s="215">
        <f>O505*H505</f>
        <v>0</v>
      </c>
      <c r="Q505" s="215">
        <v>0</v>
      </c>
      <c r="R505" s="215">
        <f>Q505*H505</f>
        <v>0</v>
      </c>
      <c r="S505" s="215">
        <v>0</v>
      </c>
      <c r="T505" s="216">
        <f>S505*H505</f>
        <v>0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17" t="s">
        <v>126</v>
      </c>
      <c r="AT505" s="217" t="s">
        <v>121</v>
      </c>
      <c r="AU505" s="217" t="s">
        <v>84</v>
      </c>
      <c r="AY505" s="19" t="s">
        <v>118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79</v>
      </c>
      <c r="BK505" s="218">
        <f>ROUND(I505*H505,2)</f>
        <v>0</v>
      </c>
      <c r="BL505" s="19" t="s">
        <v>126</v>
      </c>
      <c r="BM505" s="217" t="s">
        <v>569</v>
      </c>
    </row>
    <row r="506" s="2" customFormat="1">
      <c r="A506" s="41"/>
      <c r="B506" s="42"/>
      <c r="C506" s="43"/>
      <c r="D506" s="219" t="s">
        <v>128</v>
      </c>
      <c r="E506" s="43"/>
      <c r="F506" s="220" t="s">
        <v>570</v>
      </c>
      <c r="G506" s="43"/>
      <c r="H506" s="43"/>
      <c r="I506" s="221"/>
      <c r="J506" s="43"/>
      <c r="K506" s="43"/>
      <c r="L506" s="47"/>
      <c r="M506" s="222"/>
      <c r="N506" s="223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19" t="s">
        <v>128</v>
      </c>
      <c r="AU506" s="19" t="s">
        <v>84</v>
      </c>
    </row>
    <row r="507" s="2" customFormat="1">
      <c r="A507" s="41"/>
      <c r="B507" s="42"/>
      <c r="C507" s="43"/>
      <c r="D507" s="224" t="s">
        <v>130</v>
      </c>
      <c r="E507" s="43"/>
      <c r="F507" s="225" t="s">
        <v>571</v>
      </c>
      <c r="G507" s="43"/>
      <c r="H507" s="43"/>
      <c r="I507" s="221"/>
      <c r="J507" s="43"/>
      <c r="K507" s="43"/>
      <c r="L507" s="47"/>
      <c r="M507" s="222"/>
      <c r="N507" s="223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19" t="s">
        <v>130</v>
      </c>
      <c r="AU507" s="19" t="s">
        <v>84</v>
      </c>
    </row>
    <row r="508" s="2" customFormat="1" ht="33" customHeight="1">
      <c r="A508" s="41"/>
      <c r="B508" s="42"/>
      <c r="C508" s="206" t="s">
        <v>572</v>
      </c>
      <c r="D508" s="206" t="s">
        <v>121</v>
      </c>
      <c r="E508" s="207" t="s">
        <v>573</v>
      </c>
      <c r="F508" s="208" t="s">
        <v>574</v>
      </c>
      <c r="G508" s="209" t="s">
        <v>136</v>
      </c>
      <c r="H508" s="210">
        <v>1.1599999999999999</v>
      </c>
      <c r="I508" s="211"/>
      <c r="J508" s="212">
        <f>ROUND(I508*H508,2)</f>
        <v>0</v>
      </c>
      <c r="K508" s="208" t="s">
        <v>125</v>
      </c>
      <c r="L508" s="47"/>
      <c r="M508" s="213" t="s">
        <v>21</v>
      </c>
      <c r="N508" s="214" t="s">
        <v>45</v>
      </c>
      <c r="O508" s="87"/>
      <c r="P508" s="215">
        <f>O508*H508</f>
        <v>0</v>
      </c>
      <c r="Q508" s="215">
        <v>1.0000000000000001E-05</v>
      </c>
      <c r="R508" s="215">
        <f>Q508*H508</f>
        <v>1.1600000000000001E-05</v>
      </c>
      <c r="S508" s="215">
        <v>0</v>
      </c>
      <c r="T508" s="216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7" t="s">
        <v>126</v>
      </c>
      <c r="AT508" s="217" t="s">
        <v>121</v>
      </c>
      <c r="AU508" s="217" t="s">
        <v>84</v>
      </c>
      <c r="AY508" s="19" t="s">
        <v>118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79</v>
      </c>
      <c r="BK508" s="218">
        <f>ROUND(I508*H508,2)</f>
        <v>0</v>
      </c>
      <c r="BL508" s="19" t="s">
        <v>126</v>
      </c>
      <c r="BM508" s="217" t="s">
        <v>575</v>
      </c>
    </row>
    <row r="509" s="2" customFormat="1">
      <c r="A509" s="41"/>
      <c r="B509" s="42"/>
      <c r="C509" s="43"/>
      <c r="D509" s="219" t="s">
        <v>128</v>
      </c>
      <c r="E509" s="43"/>
      <c r="F509" s="220" t="s">
        <v>576</v>
      </c>
      <c r="G509" s="43"/>
      <c r="H509" s="43"/>
      <c r="I509" s="221"/>
      <c r="J509" s="43"/>
      <c r="K509" s="43"/>
      <c r="L509" s="47"/>
      <c r="M509" s="222"/>
      <c r="N509" s="223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19" t="s">
        <v>128</v>
      </c>
      <c r="AU509" s="19" t="s">
        <v>84</v>
      </c>
    </row>
    <row r="510" s="2" customFormat="1">
      <c r="A510" s="41"/>
      <c r="B510" s="42"/>
      <c r="C510" s="43"/>
      <c r="D510" s="224" t="s">
        <v>130</v>
      </c>
      <c r="E510" s="43"/>
      <c r="F510" s="225" t="s">
        <v>577</v>
      </c>
      <c r="G510" s="43"/>
      <c r="H510" s="43"/>
      <c r="I510" s="221"/>
      <c r="J510" s="43"/>
      <c r="K510" s="43"/>
      <c r="L510" s="47"/>
      <c r="M510" s="222"/>
      <c r="N510" s="223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19" t="s">
        <v>130</v>
      </c>
      <c r="AU510" s="19" t="s">
        <v>84</v>
      </c>
    </row>
    <row r="511" s="13" customFormat="1">
      <c r="A511" s="13"/>
      <c r="B511" s="226"/>
      <c r="C511" s="227"/>
      <c r="D511" s="219" t="s">
        <v>132</v>
      </c>
      <c r="E511" s="228" t="s">
        <v>21</v>
      </c>
      <c r="F511" s="229" t="s">
        <v>578</v>
      </c>
      <c r="G511" s="227"/>
      <c r="H511" s="230">
        <v>1.1599999999999999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132</v>
      </c>
      <c r="AU511" s="236" t="s">
        <v>84</v>
      </c>
      <c r="AV511" s="13" t="s">
        <v>84</v>
      </c>
      <c r="AW511" s="13" t="s">
        <v>36</v>
      </c>
      <c r="AX511" s="13" t="s">
        <v>79</v>
      </c>
      <c r="AY511" s="236" t="s">
        <v>118</v>
      </c>
    </row>
    <row r="512" s="2" customFormat="1" ht="33" customHeight="1">
      <c r="A512" s="41"/>
      <c r="B512" s="42"/>
      <c r="C512" s="206" t="s">
        <v>579</v>
      </c>
      <c r="D512" s="206" t="s">
        <v>121</v>
      </c>
      <c r="E512" s="207" t="s">
        <v>580</v>
      </c>
      <c r="F512" s="208" t="s">
        <v>581</v>
      </c>
      <c r="G512" s="209" t="s">
        <v>136</v>
      </c>
      <c r="H512" s="210">
        <v>52.548999999999999</v>
      </c>
      <c r="I512" s="211"/>
      <c r="J512" s="212">
        <f>ROUND(I512*H512,2)</f>
        <v>0</v>
      </c>
      <c r="K512" s="208" t="s">
        <v>125</v>
      </c>
      <c r="L512" s="47"/>
      <c r="M512" s="213" t="s">
        <v>21</v>
      </c>
      <c r="N512" s="214" t="s">
        <v>45</v>
      </c>
      <c r="O512" s="87"/>
      <c r="P512" s="215">
        <f>O512*H512</f>
        <v>0</v>
      </c>
      <c r="Q512" s="215">
        <v>1.0000000000000001E-05</v>
      </c>
      <c r="R512" s="215">
        <f>Q512*H512</f>
        <v>0.00052548999999999998</v>
      </c>
      <c r="S512" s="215">
        <v>0</v>
      </c>
      <c r="T512" s="216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17" t="s">
        <v>126</v>
      </c>
      <c r="AT512" s="217" t="s">
        <v>121</v>
      </c>
      <c r="AU512" s="217" t="s">
        <v>84</v>
      </c>
      <c r="AY512" s="19" t="s">
        <v>118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79</v>
      </c>
      <c r="BK512" s="218">
        <f>ROUND(I512*H512,2)</f>
        <v>0</v>
      </c>
      <c r="BL512" s="19" t="s">
        <v>126</v>
      </c>
      <c r="BM512" s="217" t="s">
        <v>582</v>
      </c>
    </row>
    <row r="513" s="2" customFormat="1">
      <c r="A513" s="41"/>
      <c r="B513" s="42"/>
      <c r="C513" s="43"/>
      <c r="D513" s="219" t="s">
        <v>128</v>
      </c>
      <c r="E513" s="43"/>
      <c r="F513" s="220" t="s">
        <v>583</v>
      </c>
      <c r="G513" s="43"/>
      <c r="H513" s="43"/>
      <c r="I513" s="221"/>
      <c r="J513" s="43"/>
      <c r="K513" s="43"/>
      <c r="L513" s="47"/>
      <c r="M513" s="222"/>
      <c r="N513" s="223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19" t="s">
        <v>128</v>
      </c>
      <c r="AU513" s="19" t="s">
        <v>84</v>
      </c>
    </row>
    <row r="514" s="2" customFormat="1">
      <c r="A514" s="41"/>
      <c r="B514" s="42"/>
      <c r="C514" s="43"/>
      <c r="D514" s="224" t="s">
        <v>130</v>
      </c>
      <c r="E514" s="43"/>
      <c r="F514" s="225" t="s">
        <v>584</v>
      </c>
      <c r="G514" s="43"/>
      <c r="H514" s="43"/>
      <c r="I514" s="221"/>
      <c r="J514" s="43"/>
      <c r="K514" s="43"/>
      <c r="L514" s="47"/>
      <c r="M514" s="222"/>
      <c r="N514" s="223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19" t="s">
        <v>130</v>
      </c>
      <c r="AU514" s="19" t="s">
        <v>84</v>
      </c>
    </row>
    <row r="515" s="13" customFormat="1">
      <c r="A515" s="13"/>
      <c r="B515" s="226"/>
      <c r="C515" s="227"/>
      <c r="D515" s="219" t="s">
        <v>132</v>
      </c>
      <c r="E515" s="228" t="s">
        <v>21</v>
      </c>
      <c r="F515" s="229" t="s">
        <v>585</v>
      </c>
      <c r="G515" s="227"/>
      <c r="H515" s="230">
        <v>2.1600000000000001</v>
      </c>
      <c r="I515" s="231"/>
      <c r="J515" s="227"/>
      <c r="K515" s="227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132</v>
      </c>
      <c r="AU515" s="236" t="s">
        <v>84</v>
      </c>
      <c r="AV515" s="13" t="s">
        <v>84</v>
      </c>
      <c r="AW515" s="13" t="s">
        <v>36</v>
      </c>
      <c r="AX515" s="13" t="s">
        <v>74</v>
      </c>
      <c r="AY515" s="236" t="s">
        <v>118</v>
      </c>
    </row>
    <row r="516" s="13" customFormat="1">
      <c r="A516" s="13"/>
      <c r="B516" s="226"/>
      <c r="C516" s="227"/>
      <c r="D516" s="219" t="s">
        <v>132</v>
      </c>
      <c r="E516" s="228" t="s">
        <v>21</v>
      </c>
      <c r="F516" s="229" t="s">
        <v>586</v>
      </c>
      <c r="G516" s="227"/>
      <c r="H516" s="230">
        <v>2.1600000000000001</v>
      </c>
      <c r="I516" s="231"/>
      <c r="J516" s="227"/>
      <c r="K516" s="227"/>
      <c r="L516" s="232"/>
      <c r="M516" s="233"/>
      <c r="N516" s="234"/>
      <c r="O516" s="234"/>
      <c r="P516" s="234"/>
      <c r="Q516" s="234"/>
      <c r="R516" s="234"/>
      <c r="S516" s="234"/>
      <c r="T516" s="23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132</v>
      </c>
      <c r="AU516" s="236" t="s">
        <v>84</v>
      </c>
      <c r="AV516" s="13" t="s">
        <v>84</v>
      </c>
      <c r="AW516" s="13" t="s">
        <v>36</v>
      </c>
      <c r="AX516" s="13" t="s">
        <v>74</v>
      </c>
      <c r="AY516" s="236" t="s">
        <v>118</v>
      </c>
    </row>
    <row r="517" s="13" customFormat="1">
      <c r="A517" s="13"/>
      <c r="B517" s="226"/>
      <c r="C517" s="227"/>
      <c r="D517" s="219" t="s">
        <v>132</v>
      </c>
      <c r="E517" s="228" t="s">
        <v>21</v>
      </c>
      <c r="F517" s="229" t="s">
        <v>587</v>
      </c>
      <c r="G517" s="227"/>
      <c r="H517" s="230">
        <v>44.659999999999997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132</v>
      </c>
      <c r="AU517" s="236" t="s">
        <v>84</v>
      </c>
      <c r="AV517" s="13" t="s">
        <v>84</v>
      </c>
      <c r="AW517" s="13" t="s">
        <v>36</v>
      </c>
      <c r="AX517" s="13" t="s">
        <v>74</v>
      </c>
      <c r="AY517" s="236" t="s">
        <v>118</v>
      </c>
    </row>
    <row r="518" s="13" customFormat="1">
      <c r="A518" s="13"/>
      <c r="B518" s="226"/>
      <c r="C518" s="227"/>
      <c r="D518" s="219" t="s">
        <v>132</v>
      </c>
      <c r="E518" s="228" t="s">
        <v>21</v>
      </c>
      <c r="F518" s="229" t="s">
        <v>588</v>
      </c>
      <c r="G518" s="227"/>
      <c r="H518" s="230">
        <v>1.974</v>
      </c>
      <c r="I518" s="231"/>
      <c r="J518" s="227"/>
      <c r="K518" s="227"/>
      <c r="L518" s="232"/>
      <c r="M518" s="233"/>
      <c r="N518" s="234"/>
      <c r="O518" s="234"/>
      <c r="P518" s="234"/>
      <c r="Q518" s="234"/>
      <c r="R518" s="234"/>
      <c r="S518" s="234"/>
      <c r="T518" s="23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6" t="s">
        <v>132</v>
      </c>
      <c r="AU518" s="236" t="s">
        <v>84</v>
      </c>
      <c r="AV518" s="13" t="s">
        <v>84</v>
      </c>
      <c r="AW518" s="13" t="s">
        <v>36</v>
      </c>
      <c r="AX518" s="13" t="s">
        <v>74</v>
      </c>
      <c r="AY518" s="236" t="s">
        <v>118</v>
      </c>
    </row>
    <row r="519" s="13" customFormat="1">
      <c r="A519" s="13"/>
      <c r="B519" s="226"/>
      <c r="C519" s="227"/>
      <c r="D519" s="219" t="s">
        <v>132</v>
      </c>
      <c r="E519" s="228" t="s">
        <v>21</v>
      </c>
      <c r="F519" s="229" t="s">
        <v>589</v>
      </c>
      <c r="G519" s="227"/>
      <c r="H519" s="230">
        <v>1.595</v>
      </c>
      <c r="I519" s="231"/>
      <c r="J519" s="227"/>
      <c r="K519" s="227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132</v>
      </c>
      <c r="AU519" s="236" t="s">
        <v>84</v>
      </c>
      <c r="AV519" s="13" t="s">
        <v>84</v>
      </c>
      <c r="AW519" s="13" t="s">
        <v>36</v>
      </c>
      <c r="AX519" s="13" t="s">
        <v>74</v>
      </c>
      <c r="AY519" s="236" t="s">
        <v>118</v>
      </c>
    </row>
    <row r="520" s="14" customFormat="1">
      <c r="A520" s="14"/>
      <c r="B520" s="237"/>
      <c r="C520" s="238"/>
      <c r="D520" s="219" t="s">
        <v>132</v>
      </c>
      <c r="E520" s="239" t="s">
        <v>21</v>
      </c>
      <c r="F520" s="240" t="s">
        <v>148</v>
      </c>
      <c r="G520" s="238"/>
      <c r="H520" s="241">
        <v>52.548999999999992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132</v>
      </c>
      <c r="AU520" s="247" t="s">
        <v>84</v>
      </c>
      <c r="AV520" s="14" t="s">
        <v>126</v>
      </c>
      <c r="AW520" s="14" t="s">
        <v>36</v>
      </c>
      <c r="AX520" s="14" t="s">
        <v>79</v>
      </c>
      <c r="AY520" s="247" t="s">
        <v>118</v>
      </c>
    </row>
    <row r="521" s="2" customFormat="1" ht="24.15" customHeight="1">
      <c r="A521" s="41"/>
      <c r="B521" s="42"/>
      <c r="C521" s="206" t="s">
        <v>590</v>
      </c>
      <c r="D521" s="206" t="s">
        <v>121</v>
      </c>
      <c r="E521" s="207" t="s">
        <v>591</v>
      </c>
      <c r="F521" s="208" t="s">
        <v>592</v>
      </c>
      <c r="G521" s="209" t="s">
        <v>136</v>
      </c>
      <c r="H521" s="210">
        <v>289.54199999999997</v>
      </c>
      <c r="I521" s="211"/>
      <c r="J521" s="212">
        <f>ROUND(I521*H521,2)</f>
        <v>0</v>
      </c>
      <c r="K521" s="208" t="s">
        <v>125</v>
      </c>
      <c r="L521" s="47"/>
      <c r="M521" s="213" t="s">
        <v>21</v>
      </c>
      <c r="N521" s="214" t="s">
        <v>45</v>
      </c>
      <c r="O521" s="87"/>
      <c r="P521" s="215">
        <f>O521*H521</f>
        <v>0</v>
      </c>
      <c r="Q521" s="215">
        <v>1.0000000000000001E-05</v>
      </c>
      <c r="R521" s="215">
        <f>Q521*H521</f>
        <v>0.0028954200000000001</v>
      </c>
      <c r="S521" s="215">
        <v>0</v>
      </c>
      <c r="T521" s="216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17" t="s">
        <v>126</v>
      </c>
      <c r="AT521" s="217" t="s">
        <v>121</v>
      </c>
      <c r="AU521" s="217" t="s">
        <v>84</v>
      </c>
      <c r="AY521" s="19" t="s">
        <v>118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79</v>
      </c>
      <c r="BK521" s="218">
        <f>ROUND(I521*H521,2)</f>
        <v>0</v>
      </c>
      <c r="BL521" s="19" t="s">
        <v>126</v>
      </c>
      <c r="BM521" s="217" t="s">
        <v>593</v>
      </c>
    </row>
    <row r="522" s="2" customFormat="1">
      <c r="A522" s="41"/>
      <c r="B522" s="42"/>
      <c r="C522" s="43"/>
      <c r="D522" s="219" t="s">
        <v>128</v>
      </c>
      <c r="E522" s="43"/>
      <c r="F522" s="220" t="s">
        <v>594</v>
      </c>
      <c r="G522" s="43"/>
      <c r="H522" s="43"/>
      <c r="I522" s="221"/>
      <c r="J522" s="43"/>
      <c r="K522" s="43"/>
      <c r="L522" s="47"/>
      <c r="M522" s="222"/>
      <c r="N522" s="223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19" t="s">
        <v>128</v>
      </c>
      <c r="AU522" s="19" t="s">
        <v>84</v>
      </c>
    </row>
    <row r="523" s="2" customFormat="1">
      <c r="A523" s="41"/>
      <c r="B523" s="42"/>
      <c r="C523" s="43"/>
      <c r="D523" s="224" t="s">
        <v>130</v>
      </c>
      <c r="E523" s="43"/>
      <c r="F523" s="225" t="s">
        <v>595</v>
      </c>
      <c r="G523" s="43"/>
      <c r="H523" s="43"/>
      <c r="I523" s="221"/>
      <c r="J523" s="43"/>
      <c r="K523" s="43"/>
      <c r="L523" s="47"/>
      <c r="M523" s="222"/>
      <c r="N523" s="223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19" t="s">
        <v>130</v>
      </c>
      <c r="AU523" s="19" t="s">
        <v>84</v>
      </c>
    </row>
    <row r="524" s="13" customFormat="1">
      <c r="A524" s="13"/>
      <c r="B524" s="226"/>
      <c r="C524" s="227"/>
      <c r="D524" s="219" t="s">
        <v>132</v>
      </c>
      <c r="E524" s="228" t="s">
        <v>21</v>
      </c>
      <c r="F524" s="229" t="s">
        <v>596</v>
      </c>
      <c r="G524" s="227"/>
      <c r="H524" s="230">
        <v>43.079999999999998</v>
      </c>
      <c r="I524" s="231"/>
      <c r="J524" s="227"/>
      <c r="K524" s="227"/>
      <c r="L524" s="232"/>
      <c r="M524" s="233"/>
      <c r="N524" s="234"/>
      <c r="O524" s="234"/>
      <c r="P524" s="234"/>
      <c r="Q524" s="234"/>
      <c r="R524" s="234"/>
      <c r="S524" s="234"/>
      <c r="T524" s="23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6" t="s">
        <v>132</v>
      </c>
      <c r="AU524" s="236" t="s">
        <v>84</v>
      </c>
      <c r="AV524" s="13" t="s">
        <v>84</v>
      </c>
      <c r="AW524" s="13" t="s">
        <v>36</v>
      </c>
      <c r="AX524" s="13" t="s">
        <v>74</v>
      </c>
      <c r="AY524" s="236" t="s">
        <v>118</v>
      </c>
    </row>
    <row r="525" s="13" customFormat="1">
      <c r="A525" s="13"/>
      <c r="B525" s="226"/>
      <c r="C525" s="227"/>
      <c r="D525" s="219" t="s">
        <v>132</v>
      </c>
      <c r="E525" s="228" t="s">
        <v>21</v>
      </c>
      <c r="F525" s="229" t="s">
        <v>597</v>
      </c>
      <c r="G525" s="227"/>
      <c r="H525" s="230">
        <v>43.079999999999998</v>
      </c>
      <c r="I525" s="231"/>
      <c r="J525" s="227"/>
      <c r="K525" s="227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132</v>
      </c>
      <c r="AU525" s="236" t="s">
        <v>84</v>
      </c>
      <c r="AV525" s="13" t="s">
        <v>84</v>
      </c>
      <c r="AW525" s="13" t="s">
        <v>36</v>
      </c>
      <c r="AX525" s="13" t="s">
        <v>74</v>
      </c>
      <c r="AY525" s="236" t="s">
        <v>118</v>
      </c>
    </row>
    <row r="526" s="13" customFormat="1">
      <c r="A526" s="13"/>
      <c r="B526" s="226"/>
      <c r="C526" s="227"/>
      <c r="D526" s="219" t="s">
        <v>132</v>
      </c>
      <c r="E526" s="228" t="s">
        <v>21</v>
      </c>
      <c r="F526" s="229" t="s">
        <v>598</v>
      </c>
      <c r="G526" s="227"/>
      <c r="H526" s="230">
        <v>3.8159999999999998</v>
      </c>
      <c r="I526" s="231"/>
      <c r="J526" s="227"/>
      <c r="K526" s="227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132</v>
      </c>
      <c r="AU526" s="236" t="s">
        <v>84</v>
      </c>
      <c r="AV526" s="13" t="s">
        <v>84</v>
      </c>
      <c r="AW526" s="13" t="s">
        <v>36</v>
      </c>
      <c r="AX526" s="13" t="s">
        <v>74</v>
      </c>
      <c r="AY526" s="236" t="s">
        <v>118</v>
      </c>
    </row>
    <row r="527" s="13" customFormat="1">
      <c r="A527" s="13"/>
      <c r="B527" s="226"/>
      <c r="C527" s="227"/>
      <c r="D527" s="219" t="s">
        <v>132</v>
      </c>
      <c r="E527" s="228" t="s">
        <v>21</v>
      </c>
      <c r="F527" s="229" t="s">
        <v>599</v>
      </c>
      <c r="G527" s="227"/>
      <c r="H527" s="230">
        <v>3.8159999999999998</v>
      </c>
      <c r="I527" s="231"/>
      <c r="J527" s="227"/>
      <c r="K527" s="227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132</v>
      </c>
      <c r="AU527" s="236" t="s">
        <v>84</v>
      </c>
      <c r="AV527" s="13" t="s">
        <v>84</v>
      </c>
      <c r="AW527" s="13" t="s">
        <v>36</v>
      </c>
      <c r="AX527" s="13" t="s">
        <v>74</v>
      </c>
      <c r="AY527" s="236" t="s">
        <v>118</v>
      </c>
    </row>
    <row r="528" s="13" customFormat="1">
      <c r="A528" s="13"/>
      <c r="B528" s="226"/>
      <c r="C528" s="227"/>
      <c r="D528" s="219" t="s">
        <v>132</v>
      </c>
      <c r="E528" s="228" t="s">
        <v>21</v>
      </c>
      <c r="F528" s="229" t="s">
        <v>600</v>
      </c>
      <c r="G528" s="227"/>
      <c r="H528" s="230">
        <v>8.6600000000000001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132</v>
      </c>
      <c r="AU528" s="236" t="s">
        <v>84</v>
      </c>
      <c r="AV528" s="13" t="s">
        <v>84</v>
      </c>
      <c r="AW528" s="13" t="s">
        <v>36</v>
      </c>
      <c r="AX528" s="13" t="s">
        <v>74</v>
      </c>
      <c r="AY528" s="236" t="s">
        <v>118</v>
      </c>
    </row>
    <row r="529" s="13" customFormat="1">
      <c r="A529" s="13"/>
      <c r="B529" s="226"/>
      <c r="C529" s="227"/>
      <c r="D529" s="219" t="s">
        <v>132</v>
      </c>
      <c r="E529" s="228" t="s">
        <v>21</v>
      </c>
      <c r="F529" s="229" t="s">
        <v>601</v>
      </c>
      <c r="G529" s="227"/>
      <c r="H529" s="230">
        <v>8.6859999999999999</v>
      </c>
      <c r="I529" s="231"/>
      <c r="J529" s="227"/>
      <c r="K529" s="227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132</v>
      </c>
      <c r="AU529" s="236" t="s">
        <v>84</v>
      </c>
      <c r="AV529" s="13" t="s">
        <v>84</v>
      </c>
      <c r="AW529" s="13" t="s">
        <v>36</v>
      </c>
      <c r="AX529" s="13" t="s">
        <v>74</v>
      </c>
      <c r="AY529" s="236" t="s">
        <v>118</v>
      </c>
    </row>
    <row r="530" s="13" customFormat="1">
      <c r="A530" s="13"/>
      <c r="B530" s="226"/>
      <c r="C530" s="227"/>
      <c r="D530" s="219" t="s">
        <v>132</v>
      </c>
      <c r="E530" s="228" t="s">
        <v>21</v>
      </c>
      <c r="F530" s="229" t="s">
        <v>602</v>
      </c>
      <c r="G530" s="227"/>
      <c r="H530" s="230">
        <v>12.800000000000001</v>
      </c>
      <c r="I530" s="231"/>
      <c r="J530" s="227"/>
      <c r="K530" s="227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132</v>
      </c>
      <c r="AU530" s="236" t="s">
        <v>84</v>
      </c>
      <c r="AV530" s="13" t="s">
        <v>84</v>
      </c>
      <c r="AW530" s="13" t="s">
        <v>36</v>
      </c>
      <c r="AX530" s="13" t="s">
        <v>74</v>
      </c>
      <c r="AY530" s="236" t="s">
        <v>118</v>
      </c>
    </row>
    <row r="531" s="13" customFormat="1">
      <c r="A531" s="13"/>
      <c r="B531" s="226"/>
      <c r="C531" s="227"/>
      <c r="D531" s="219" t="s">
        <v>132</v>
      </c>
      <c r="E531" s="228" t="s">
        <v>21</v>
      </c>
      <c r="F531" s="229" t="s">
        <v>603</v>
      </c>
      <c r="G531" s="227"/>
      <c r="H531" s="230">
        <v>8.6859999999999999</v>
      </c>
      <c r="I531" s="231"/>
      <c r="J531" s="227"/>
      <c r="K531" s="227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132</v>
      </c>
      <c r="AU531" s="236" t="s">
        <v>84</v>
      </c>
      <c r="AV531" s="13" t="s">
        <v>84</v>
      </c>
      <c r="AW531" s="13" t="s">
        <v>36</v>
      </c>
      <c r="AX531" s="13" t="s">
        <v>74</v>
      </c>
      <c r="AY531" s="236" t="s">
        <v>118</v>
      </c>
    </row>
    <row r="532" s="13" customFormat="1">
      <c r="A532" s="13"/>
      <c r="B532" s="226"/>
      <c r="C532" s="227"/>
      <c r="D532" s="219" t="s">
        <v>132</v>
      </c>
      <c r="E532" s="228" t="s">
        <v>21</v>
      </c>
      <c r="F532" s="229" t="s">
        <v>604</v>
      </c>
      <c r="G532" s="227"/>
      <c r="H532" s="230">
        <v>8.6159999999999997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132</v>
      </c>
      <c r="AU532" s="236" t="s">
        <v>84</v>
      </c>
      <c r="AV532" s="13" t="s">
        <v>84</v>
      </c>
      <c r="AW532" s="13" t="s">
        <v>36</v>
      </c>
      <c r="AX532" s="13" t="s">
        <v>74</v>
      </c>
      <c r="AY532" s="236" t="s">
        <v>118</v>
      </c>
    </row>
    <row r="533" s="13" customFormat="1">
      <c r="A533" s="13"/>
      <c r="B533" s="226"/>
      <c r="C533" s="227"/>
      <c r="D533" s="219" t="s">
        <v>132</v>
      </c>
      <c r="E533" s="228" t="s">
        <v>21</v>
      </c>
      <c r="F533" s="229" t="s">
        <v>605</v>
      </c>
      <c r="G533" s="227"/>
      <c r="H533" s="230">
        <v>25.600000000000001</v>
      </c>
      <c r="I533" s="231"/>
      <c r="J533" s="227"/>
      <c r="K533" s="227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132</v>
      </c>
      <c r="AU533" s="236" t="s">
        <v>84</v>
      </c>
      <c r="AV533" s="13" t="s">
        <v>84</v>
      </c>
      <c r="AW533" s="13" t="s">
        <v>36</v>
      </c>
      <c r="AX533" s="13" t="s">
        <v>74</v>
      </c>
      <c r="AY533" s="236" t="s">
        <v>118</v>
      </c>
    </row>
    <row r="534" s="13" customFormat="1">
      <c r="A534" s="13"/>
      <c r="B534" s="226"/>
      <c r="C534" s="227"/>
      <c r="D534" s="219" t="s">
        <v>132</v>
      </c>
      <c r="E534" s="228" t="s">
        <v>21</v>
      </c>
      <c r="F534" s="229" t="s">
        <v>606</v>
      </c>
      <c r="G534" s="227"/>
      <c r="H534" s="230">
        <v>19.199999999999999</v>
      </c>
      <c r="I534" s="231"/>
      <c r="J534" s="227"/>
      <c r="K534" s="227"/>
      <c r="L534" s="232"/>
      <c r="M534" s="233"/>
      <c r="N534" s="234"/>
      <c r="O534" s="234"/>
      <c r="P534" s="234"/>
      <c r="Q534" s="234"/>
      <c r="R534" s="234"/>
      <c r="S534" s="234"/>
      <c r="T534" s="23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6" t="s">
        <v>132</v>
      </c>
      <c r="AU534" s="236" t="s">
        <v>84</v>
      </c>
      <c r="AV534" s="13" t="s">
        <v>84</v>
      </c>
      <c r="AW534" s="13" t="s">
        <v>36</v>
      </c>
      <c r="AX534" s="13" t="s">
        <v>74</v>
      </c>
      <c r="AY534" s="236" t="s">
        <v>118</v>
      </c>
    </row>
    <row r="535" s="13" customFormat="1">
      <c r="A535" s="13"/>
      <c r="B535" s="226"/>
      <c r="C535" s="227"/>
      <c r="D535" s="219" t="s">
        <v>132</v>
      </c>
      <c r="E535" s="228" t="s">
        <v>21</v>
      </c>
      <c r="F535" s="229" t="s">
        <v>607</v>
      </c>
      <c r="G535" s="227"/>
      <c r="H535" s="230">
        <v>3.8599999999999999</v>
      </c>
      <c r="I535" s="231"/>
      <c r="J535" s="227"/>
      <c r="K535" s="227"/>
      <c r="L535" s="232"/>
      <c r="M535" s="233"/>
      <c r="N535" s="234"/>
      <c r="O535" s="234"/>
      <c r="P535" s="234"/>
      <c r="Q535" s="234"/>
      <c r="R535" s="234"/>
      <c r="S535" s="234"/>
      <c r="T535" s="23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6" t="s">
        <v>132</v>
      </c>
      <c r="AU535" s="236" t="s">
        <v>84</v>
      </c>
      <c r="AV535" s="13" t="s">
        <v>84</v>
      </c>
      <c r="AW535" s="13" t="s">
        <v>36</v>
      </c>
      <c r="AX535" s="13" t="s">
        <v>74</v>
      </c>
      <c r="AY535" s="236" t="s">
        <v>118</v>
      </c>
    </row>
    <row r="536" s="13" customFormat="1">
      <c r="A536" s="13"/>
      <c r="B536" s="226"/>
      <c r="C536" s="227"/>
      <c r="D536" s="219" t="s">
        <v>132</v>
      </c>
      <c r="E536" s="228" t="s">
        <v>21</v>
      </c>
      <c r="F536" s="229" t="s">
        <v>608</v>
      </c>
      <c r="G536" s="227"/>
      <c r="H536" s="230">
        <v>6.4000000000000004</v>
      </c>
      <c r="I536" s="231"/>
      <c r="J536" s="227"/>
      <c r="K536" s="227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132</v>
      </c>
      <c r="AU536" s="236" t="s">
        <v>84</v>
      </c>
      <c r="AV536" s="13" t="s">
        <v>84</v>
      </c>
      <c r="AW536" s="13" t="s">
        <v>36</v>
      </c>
      <c r="AX536" s="13" t="s">
        <v>74</v>
      </c>
      <c r="AY536" s="236" t="s">
        <v>118</v>
      </c>
    </row>
    <row r="537" s="13" customFormat="1">
      <c r="A537" s="13"/>
      <c r="B537" s="226"/>
      <c r="C537" s="227"/>
      <c r="D537" s="219" t="s">
        <v>132</v>
      </c>
      <c r="E537" s="228" t="s">
        <v>21</v>
      </c>
      <c r="F537" s="229" t="s">
        <v>609</v>
      </c>
      <c r="G537" s="227"/>
      <c r="H537" s="230">
        <v>3.2999999999999998</v>
      </c>
      <c r="I537" s="231"/>
      <c r="J537" s="227"/>
      <c r="K537" s="227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132</v>
      </c>
      <c r="AU537" s="236" t="s">
        <v>84</v>
      </c>
      <c r="AV537" s="13" t="s">
        <v>84</v>
      </c>
      <c r="AW537" s="13" t="s">
        <v>36</v>
      </c>
      <c r="AX537" s="13" t="s">
        <v>74</v>
      </c>
      <c r="AY537" s="236" t="s">
        <v>118</v>
      </c>
    </row>
    <row r="538" s="13" customFormat="1">
      <c r="A538" s="13"/>
      <c r="B538" s="226"/>
      <c r="C538" s="227"/>
      <c r="D538" s="219" t="s">
        <v>132</v>
      </c>
      <c r="E538" s="228" t="s">
        <v>21</v>
      </c>
      <c r="F538" s="229" t="s">
        <v>610</v>
      </c>
      <c r="G538" s="227"/>
      <c r="H538" s="230">
        <v>4.0099999999999998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132</v>
      </c>
      <c r="AU538" s="236" t="s">
        <v>84</v>
      </c>
      <c r="AV538" s="13" t="s">
        <v>84</v>
      </c>
      <c r="AW538" s="13" t="s">
        <v>36</v>
      </c>
      <c r="AX538" s="13" t="s">
        <v>74</v>
      </c>
      <c r="AY538" s="236" t="s">
        <v>118</v>
      </c>
    </row>
    <row r="539" s="13" customFormat="1">
      <c r="A539" s="13"/>
      <c r="B539" s="226"/>
      <c r="C539" s="227"/>
      <c r="D539" s="219" t="s">
        <v>132</v>
      </c>
      <c r="E539" s="228" t="s">
        <v>21</v>
      </c>
      <c r="F539" s="229" t="s">
        <v>611</v>
      </c>
      <c r="G539" s="227"/>
      <c r="H539" s="230">
        <v>7.2640000000000002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132</v>
      </c>
      <c r="AU539" s="236" t="s">
        <v>84</v>
      </c>
      <c r="AV539" s="13" t="s">
        <v>84</v>
      </c>
      <c r="AW539" s="13" t="s">
        <v>36</v>
      </c>
      <c r="AX539" s="13" t="s">
        <v>74</v>
      </c>
      <c r="AY539" s="236" t="s">
        <v>118</v>
      </c>
    </row>
    <row r="540" s="13" customFormat="1">
      <c r="A540" s="13"/>
      <c r="B540" s="226"/>
      <c r="C540" s="227"/>
      <c r="D540" s="219" t="s">
        <v>132</v>
      </c>
      <c r="E540" s="228" t="s">
        <v>21</v>
      </c>
      <c r="F540" s="229" t="s">
        <v>612</v>
      </c>
      <c r="G540" s="227"/>
      <c r="H540" s="230">
        <v>8</v>
      </c>
      <c r="I540" s="231"/>
      <c r="J540" s="227"/>
      <c r="K540" s="227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132</v>
      </c>
      <c r="AU540" s="236" t="s">
        <v>84</v>
      </c>
      <c r="AV540" s="13" t="s">
        <v>84</v>
      </c>
      <c r="AW540" s="13" t="s">
        <v>36</v>
      </c>
      <c r="AX540" s="13" t="s">
        <v>74</v>
      </c>
      <c r="AY540" s="236" t="s">
        <v>118</v>
      </c>
    </row>
    <row r="541" s="13" customFormat="1">
      <c r="A541" s="13"/>
      <c r="B541" s="226"/>
      <c r="C541" s="227"/>
      <c r="D541" s="219" t="s">
        <v>132</v>
      </c>
      <c r="E541" s="228" t="s">
        <v>21</v>
      </c>
      <c r="F541" s="229" t="s">
        <v>613</v>
      </c>
      <c r="G541" s="227"/>
      <c r="H541" s="230">
        <v>3.2000000000000002</v>
      </c>
      <c r="I541" s="231"/>
      <c r="J541" s="227"/>
      <c r="K541" s="227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132</v>
      </c>
      <c r="AU541" s="236" t="s">
        <v>84</v>
      </c>
      <c r="AV541" s="13" t="s">
        <v>84</v>
      </c>
      <c r="AW541" s="13" t="s">
        <v>36</v>
      </c>
      <c r="AX541" s="13" t="s">
        <v>74</v>
      </c>
      <c r="AY541" s="236" t="s">
        <v>118</v>
      </c>
    </row>
    <row r="542" s="13" customFormat="1">
      <c r="A542" s="13"/>
      <c r="B542" s="226"/>
      <c r="C542" s="227"/>
      <c r="D542" s="219" t="s">
        <v>132</v>
      </c>
      <c r="E542" s="228" t="s">
        <v>21</v>
      </c>
      <c r="F542" s="229" t="s">
        <v>614</v>
      </c>
      <c r="G542" s="227"/>
      <c r="H542" s="230">
        <v>17.231999999999999</v>
      </c>
      <c r="I542" s="231"/>
      <c r="J542" s="227"/>
      <c r="K542" s="227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132</v>
      </c>
      <c r="AU542" s="236" t="s">
        <v>84</v>
      </c>
      <c r="AV542" s="13" t="s">
        <v>84</v>
      </c>
      <c r="AW542" s="13" t="s">
        <v>36</v>
      </c>
      <c r="AX542" s="13" t="s">
        <v>74</v>
      </c>
      <c r="AY542" s="236" t="s">
        <v>118</v>
      </c>
    </row>
    <row r="543" s="13" customFormat="1">
      <c r="A543" s="13"/>
      <c r="B543" s="226"/>
      <c r="C543" s="227"/>
      <c r="D543" s="219" t="s">
        <v>132</v>
      </c>
      <c r="E543" s="228" t="s">
        <v>21</v>
      </c>
      <c r="F543" s="229" t="s">
        <v>615</v>
      </c>
      <c r="G543" s="227"/>
      <c r="H543" s="230">
        <v>17.231999999999999</v>
      </c>
      <c r="I543" s="231"/>
      <c r="J543" s="227"/>
      <c r="K543" s="227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132</v>
      </c>
      <c r="AU543" s="236" t="s">
        <v>84</v>
      </c>
      <c r="AV543" s="13" t="s">
        <v>84</v>
      </c>
      <c r="AW543" s="13" t="s">
        <v>36</v>
      </c>
      <c r="AX543" s="13" t="s">
        <v>74</v>
      </c>
      <c r="AY543" s="236" t="s">
        <v>118</v>
      </c>
    </row>
    <row r="544" s="13" customFormat="1">
      <c r="A544" s="13"/>
      <c r="B544" s="226"/>
      <c r="C544" s="227"/>
      <c r="D544" s="219" t="s">
        <v>132</v>
      </c>
      <c r="E544" s="228" t="s">
        <v>21</v>
      </c>
      <c r="F544" s="229" t="s">
        <v>616</v>
      </c>
      <c r="G544" s="227"/>
      <c r="H544" s="230">
        <v>3.8159999999999998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132</v>
      </c>
      <c r="AU544" s="236" t="s">
        <v>84</v>
      </c>
      <c r="AV544" s="13" t="s">
        <v>84</v>
      </c>
      <c r="AW544" s="13" t="s">
        <v>36</v>
      </c>
      <c r="AX544" s="13" t="s">
        <v>74</v>
      </c>
      <c r="AY544" s="236" t="s">
        <v>118</v>
      </c>
    </row>
    <row r="545" s="13" customFormat="1">
      <c r="A545" s="13"/>
      <c r="B545" s="226"/>
      <c r="C545" s="227"/>
      <c r="D545" s="219" t="s">
        <v>132</v>
      </c>
      <c r="E545" s="228" t="s">
        <v>21</v>
      </c>
      <c r="F545" s="229" t="s">
        <v>617</v>
      </c>
      <c r="G545" s="227"/>
      <c r="H545" s="230">
        <v>3.8159999999999998</v>
      </c>
      <c r="I545" s="231"/>
      <c r="J545" s="227"/>
      <c r="K545" s="227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132</v>
      </c>
      <c r="AU545" s="236" t="s">
        <v>84</v>
      </c>
      <c r="AV545" s="13" t="s">
        <v>84</v>
      </c>
      <c r="AW545" s="13" t="s">
        <v>36</v>
      </c>
      <c r="AX545" s="13" t="s">
        <v>74</v>
      </c>
      <c r="AY545" s="236" t="s">
        <v>118</v>
      </c>
    </row>
    <row r="546" s="13" customFormat="1">
      <c r="A546" s="13"/>
      <c r="B546" s="226"/>
      <c r="C546" s="227"/>
      <c r="D546" s="219" t="s">
        <v>132</v>
      </c>
      <c r="E546" s="228" t="s">
        <v>21</v>
      </c>
      <c r="F546" s="229" t="s">
        <v>618</v>
      </c>
      <c r="G546" s="227"/>
      <c r="H546" s="230">
        <v>8.6859999999999999</v>
      </c>
      <c r="I546" s="231"/>
      <c r="J546" s="227"/>
      <c r="K546" s="227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132</v>
      </c>
      <c r="AU546" s="236" t="s">
        <v>84</v>
      </c>
      <c r="AV546" s="13" t="s">
        <v>84</v>
      </c>
      <c r="AW546" s="13" t="s">
        <v>36</v>
      </c>
      <c r="AX546" s="13" t="s">
        <v>74</v>
      </c>
      <c r="AY546" s="236" t="s">
        <v>118</v>
      </c>
    </row>
    <row r="547" s="13" customFormat="1">
      <c r="A547" s="13"/>
      <c r="B547" s="226"/>
      <c r="C547" s="227"/>
      <c r="D547" s="219" t="s">
        <v>132</v>
      </c>
      <c r="E547" s="228" t="s">
        <v>21</v>
      </c>
      <c r="F547" s="229" t="s">
        <v>619</v>
      </c>
      <c r="G547" s="227"/>
      <c r="H547" s="230">
        <v>8.6859999999999999</v>
      </c>
      <c r="I547" s="231"/>
      <c r="J547" s="227"/>
      <c r="K547" s="227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132</v>
      </c>
      <c r="AU547" s="236" t="s">
        <v>84</v>
      </c>
      <c r="AV547" s="13" t="s">
        <v>84</v>
      </c>
      <c r="AW547" s="13" t="s">
        <v>36</v>
      </c>
      <c r="AX547" s="13" t="s">
        <v>74</v>
      </c>
      <c r="AY547" s="236" t="s">
        <v>118</v>
      </c>
    </row>
    <row r="548" s="13" customFormat="1">
      <c r="A548" s="13"/>
      <c r="B548" s="226"/>
      <c r="C548" s="227"/>
      <c r="D548" s="219" t="s">
        <v>132</v>
      </c>
      <c r="E548" s="228" t="s">
        <v>21</v>
      </c>
      <c r="F548" s="229" t="s">
        <v>620</v>
      </c>
      <c r="G548" s="227"/>
      <c r="H548" s="230">
        <v>8</v>
      </c>
      <c r="I548" s="231"/>
      <c r="J548" s="227"/>
      <c r="K548" s="227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132</v>
      </c>
      <c r="AU548" s="236" t="s">
        <v>84</v>
      </c>
      <c r="AV548" s="13" t="s">
        <v>84</v>
      </c>
      <c r="AW548" s="13" t="s">
        <v>36</v>
      </c>
      <c r="AX548" s="13" t="s">
        <v>74</v>
      </c>
      <c r="AY548" s="236" t="s">
        <v>118</v>
      </c>
    </row>
    <row r="549" s="14" customFormat="1">
      <c r="A549" s="14"/>
      <c r="B549" s="237"/>
      <c r="C549" s="238"/>
      <c r="D549" s="219" t="s">
        <v>132</v>
      </c>
      <c r="E549" s="239" t="s">
        <v>21</v>
      </c>
      <c r="F549" s="240" t="s">
        <v>148</v>
      </c>
      <c r="G549" s="238"/>
      <c r="H549" s="241">
        <v>289.54199999999992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132</v>
      </c>
      <c r="AU549" s="247" t="s">
        <v>84</v>
      </c>
      <c r="AV549" s="14" t="s">
        <v>126</v>
      </c>
      <c r="AW549" s="14" t="s">
        <v>36</v>
      </c>
      <c r="AX549" s="14" t="s">
        <v>79</v>
      </c>
      <c r="AY549" s="247" t="s">
        <v>118</v>
      </c>
    </row>
    <row r="550" s="2" customFormat="1" ht="24.15" customHeight="1">
      <c r="A550" s="41"/>
      <c r="B550" s="42"/>
      <c r="C550" s="206" t="s">
        <v>621</v>
      </c>
      <c r="D550" s="206" t="s">
        <v>121</v>
      </c>
      <c r="E550" s="207" t="s">
        <v>622</v>
      </c>
      <c r="F550" s="208" t="s">
        <v>623</v>
      </c>
      <c r="G550" s="209" t="s">
        <v>136</v>
      </c>
      <c r="H550" s="210">
        <v>9.8399999999999999</v>
      </c>
      <c r="I550" s="211"/>
      <c r="J550" s="212">
        <f>ROUND(I550*H550,2)</f>
        <v>0</v>
      </c>
      <c r="K550" s="208" t="s">
        <v>125</v>
      </c>
      <c r="L550" s="47"/>
      <c r="M550" s="213" t="s">
        <v>21</v>
      </c>
      <c r="N550" s="214" t="s">
        <v>45</v>
      </c>
      <c r="O550" s="87"/>
      <c r="P550" s="215">
        <f>O550*H550</f>
        <v>0</v>
      </c>
      <c r="Q550" s="215">
        <v>1.0000000000000001E-05</v>
      </c>
      <c r="R550" s="215">
        <f>Q550*H550</f>
        <v>9.8400000000000007E-05</v>
      </c>
      <c r="S550" s="215">
        <v>0</v>
      </c>
      <c r="T550" s="216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7" t="s">
        <v>126</v>
      </c>
      <c r="AT550" s="217" t="s">
        <v>121</v>
      </c>
      <c r="AU550" s="217" t="s">
        <v>84</v>
      </c>
      <c r="AY550" s="19" t="s">
        <v>118</v>
      </c>
      <c r="BE550" s="218">
        <f>IF(N550="základní",J550,0)</f>
        <v>0</v>
      </c>
      <c r="BF550" s="218">
        <f>IF(N550="snížená",J550,0)</f>
        <v>0</v>
      </c>
      <c r="BG550" s="218">
        <f>IF(N550="zákl. přenesená",J550,0)</f>
        <v>0</v>
      </c>
      <c r="BH550" s="218">
        <f>IF(N550="sníž. přenesená",J550,0)</f>
        <v>0</v>
      </c>
      <c r="BI550" s="218">
        <f>IF(N550="nulová",J550,0)</f>
        <v>0</v>
      </c>
      <c r="BJ550" s="19" t="s">
        <v>79</v>
      </c>
      <c r="BK550" s="218">
        <f>ROUND(I550*H550,2)</f>
        <v>0</v>
      </c>
      <c r="BL550" s="19" t="s">
        <v>126</v>
      </c>
      <c r="BM550" s="217" t="s">
        <v>624</v>
      </c>
    </row>
    <row r="551" s="2" customFormat="1">
      <c r="A551" s="41"/>
      <c r="B551" s="42"/>
      <c r="C551" s="43"/>
      <c r="D551" s="219" t="s">
        <v>128</v>
      </c>
      <c r="E551" s="43"/>
      <c r="F551" s="220" t="s">
        <v>625</v>
      </c>
      <c r="G551" s="43"/>
      <c r="H551" s="43"/>
      <c r="I551" s="221"/>
      <c r="J551" s="43"/>
      <c r="K551" s="43"/>
      <c r="L551" s="47"/>
      <c r="M551" s="222"/>
      <c r="N551" s="223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19" t="s">
        <v>128</v>
      </c>
      <c r="AU551" s="19" t="s">
        <v>84</v>
      </c>
    </row>
    <row r="552" s="2" customFormat="1">
      <c r="A552" s="41"/>
      <c r="B552" s="42"/>
      <c r="C552" s="43"/>
      <c r="D552" s="224" t="s">
        <v>130</v>
      </c>
      <c r="E552" s="43"/>
      <c r="F552" s="225" t="s">
        <v>626</v>
      </c>
      <c r="G552" s="43"/>
      <c r="H552" s="43"/>
      <c r="I552" s="221"/>
      <c r="J552" s="43"/>
      <c r="K552" s="43"/>
      <c r="L552" s="47"/>
      <c r="M552" s="222"/>
      <c r="N552" s="223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19" t="s">
        <v>130</v>
      </c>
      <c r="AU552" s="19" t="s">
        <v>84</v>
      </c>
    </row>
    <row r="553" s="13" customFormat="1">
      <c r="A553" s="13"/>
      <c r="B553" s="226"/>
      <c r="C553" s="227"/>
      <c r="D553" s="219" t="s">
        <v>132</v>
      </c>
      <c r="E553" s="228" t="s">
        <v>21</v>
      </c>
      <c r="F553" s="229" t="s">
        <v>627</v>
      </c>
      <c r="G553" s="227"/>
      <c r="H553" s="230">
        <v>3</v>
      </c>
      <c r="I553" s="231"/>
      <c r="J553" s="227"/>
      <c r="K553" s="227"/>
      <c r="L553" s="232"/>
      <c r="M553" s="233"/>
      <c r="N553" s="234"/>
      <c r="O553" s="234"/>
      <c r="P553" s="234"/>
      <c r="Q553" s="234"/>
      <c r="R553" s="234"/>
      <c r="S553" s="234"/>
      <c r="T553" s="235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6" t="s">
        <v>132</v>
      </c>
      <c r="AU553" s="236" t="s">
        <v>84</v>
      </c>
      <c r="AV553" s="13" t="s">
        <v>84</v>
      </c>
      <c r="AW553" s="13" t="s">
        <v>36</v>
      </c>
      <c r="AX553" s="13" t="s">
        <v>74</v>
      </c>
      <c r="AY553" s="236" t="s">
        <v>118</v>
      </c>
    </row>
    <row r="554" s="13" customFormat="1">
      <c r="A554" s="13"/>
      <c r="B554" s="226"/>
      <c r="C554" s="227"/>
      <c r="D554" s="219" t="s">
        <v>132</v>
      </c>
      <c r="E554" s="228" t="s">
        <v>21</v>
      </c>
      <c r="F554" s="229" t="s">
        <v>628</v>
      </c>
      <c r="G554" s="227"/>
      <c r="H554" s="230">
        <v>3</v>
      </c>
      <c r="I554" s="231"/>
      <c r="J554" s="227"/>
      <c r="K554" s="227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132</v>
      </c>
      <c r="AU554" s="236" t="s">
        <v>84</v>
      </c>
      <c r="AV554" s="13" t="s">
        <v>84</v>
      </c>
      <c r="AW554" s="13" t="s">
        <v>36</v>
      </c>
      <c r="AX554" s="13" t="s">
        <v>74</v>
      </c>
      <c r="AY554" s="236" t="s">
        <v>118</v>
      </c>
    </row>
    <row r="555" s="13" customFormat="1">
      <c r="A555" s="13"/>
      <c r="B555" s="226"/>
      <c r="C555" s="227"/>
      <c r="D555" s="219" t="s">
        <v>132</v>
      </c>
      <c r="E555" s="228" t="s">
        <v>21</v>
      </c>
      <c r="F555" s="229" t="s">
        <v>629</v>
      </c>
      <c r="G555" s="227"/>
      <c r="H555" s="230">
        <v>1.9199999999999999</v>
      </c>
      <c r="I555" s="231"/>
      <c r="J555" s="227"/>
      <c r="K555" s="227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132</v>
      </c>
      <c r="AU555" s="236" t="s">
        <v>84</v>
      </c>
      <c r="AV555" s="13" t="s">
        <v>84</v>
      </c>
      <c r="AW555" s="13" t="s">
        <v>36</v>
      </c>
      <c r="AX555" s="13" t="s">
        <v>74</v>
      </c>
      <c r="AY555" s="236" t="s">
        <v>118</v>
      </c>
    </row>
    <row r="556" s="13" customFormat="1">
      <c r="A556" s="13"/>
      <c r="B556" s="226"/>
      <c r="C556" s="227"/>
      <c r="D556" s="219" t="s">
        <v>132</v>
      </c>
      <c r="E556" s="228" t="s">
        <v>21</v>
      </c>
      <c r="F556" s="229" t="s">
        <v>630</v>
      </c>
      <c r="G556" s="227"/>
      <c r="H556" s="230">
        <v>1.9199999999999999</v>
      </c>
      <c r="I556" s="231"/>
      <c r="J556" s="227"/>
      <c r="K556" s="227"/>
      <c r="L556" s="232"/>
      <c r="M556" s="233"/>
      <c r="N556" s="234"/>
      <c r="O556" s="234"/>
      <c r="P556" s="234"/>
      <c r="Q556" s="234"/>
      <c r="R556" s="234"/>
      <c r="S556" s="234"/>
      <c r="T556" s="23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6" t="s">
        <v>132</v>
      </c>
      <c r="AU556" s="236" t="s">
        <v>84</v>
      </c>
      <c r="AV556" s="13" t="s">
        <v>84</v>
      </c>
      <c r="AW556" s="13" t="s">
        <v>36</v>
      </c>
      <c r="AX556" s="13" t="s">
        <v>74</v>
      </c>
      <c r="AY556" s="236" t="s">
        <v>118</v>
      </c>
    </row>
    <row r="557" s="14" customFormat="1">
      <c r="A557" s="14"/>
      <c r="B557" s="237"/>
      <c r="C557" s="238"/>
      <c r="D557" s="219" t="s">
        <v>132</v>
      </c>
      <c r="E557" s="239" t="s">
        <v>21</v>
      </c>
      <c r="F557" s="240" t="s">
        <v>148</v>
      </c>
      <c r="G557" s="238"/>
      <c r="H557" s="241">
        <v>9.8399999999999999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7" t="s">
        <v>132</v>
      </c>
      <c r="AU557" s="247" t="s">
        <v>84</v>
      </c>
      <c r="AV557" s="14" t="s">
        <v>126</v>
      </c>
      <c r="AW557" s="14" t="s">
        <v>36</v>
      </c>
      <c r="AX557" s="14" t="s">
        <v>79</v>
      </c>
      <c r="AY557" s="247" t="s">
        <v>118</v>
      </c>
    </row>
    <row r="558" s="2" customFormat="1" ht="24.15" customHeight="1">
      <c r="A558" s="41"/>
      <c r="B558" s="42"/>
      <c r="C558" s="206" t="s">
        <v>631</v>
      </c>
      <c r="D558" s="206" t="s">
        <v>121</v>
      </c>
      <c r="E558" s="207" t="s">
        <v>632</v>
      </c>
      <c r="F558" s="208" t="s">
        <v>633</v>
      </c>
      <c r="G558" s="209" t="s">
        <v>136</v>
      </c>
      <c r="H558" s="210">
        <v>25</v>
      </c>
      <c r="I558" s="211"/>
      <c r="J558" s="212">
        <f>ROUND(I558*H558,2)</f>
        <v>0</v>
      </c>
      <c r="K558" s="208" t="s">
        <v>125</v>
      </c>
      <c r="L558" s="47"/>
      <c r="M558" s="213" t="s">
        <v>21</v>
      </c>
      <c r="N558" s="214" t="s">
        <v>45</v>
      </c>
      <c r="O558" s="87"/>
      <c r="P558" s="215">
        <f>O558*H558</f>
        <v>0</v>
      </c>
      <c r="Q558" s="215">
        <v>1.0000000000000001E-05</v>
      </c>
      <c r="R558" s="215">
        <f>Q558*H558</f>
        <v>0.00025000000000000001</v>
      </c>
      <c r="S558" s="215">
        <v>0</v>
      </c>
      <c r="T558" s="216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17" t="s">
        <v>126</v>
      </c>
      <c r="AT558" s="217" t="s">
        <v>121</v>
      </c>
      <c r="AU558" s="217" t="s">
        <v>84</v>
      </c>
      <c r="AY558" s="19" t="s">
        <v>118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79</v>
      </c>
      <c r="BK558" s="218">
        <f>ROUND(I558*H558,2)</f>
        <v>0</v>
      </c>
      <c r="BL558" s="19" t="s">
        <v>126</v>
      </c>
      <c r="BM558" s="217" t="s">
        <v>634</v>
      </c>
    </row>
    <row r="559" s="2" customFormat="1">
      <c r="A559" s="41"/>
      <c r="B559" s="42"/>
      <c r="C559" s="43"/>
      <c r="D559" s="219" t="s">
        <v>128</v>
      </c>
      <c r="E559" s="43"/>
      <c r="F559" s="220" t="s">
        <v>635</v>
      </c>
      <c r="G559" s="43"/>
      <c r="H559" s="43"/>
      <c r="I559" s="221"/>
      <c r="J559" s="43"/>
      <c r="K559" s="43"/>
      <c r="L559" s="47"/>
      <c r="M559" s="222"/>
      <c r="N559" s="223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19" t="s">
        <v>128</v>
      </c>
      <c r="AU559" s="19" t="s">
        <v>84</v>
      </c>
    </row>
    <row r="560" s="2" customFormat="1">
      <c r="A560" s="41"/>
      <c r="B560" s="42"/>
      <c r="C560" s="43"/>
      <c r="D560" s="224" t="s">
        <v>130</v>
      </c>
      <c r="E560" s="43"/>
      <c r="F560" s="225" t="s">
        <v>636</v>
      </c>
      <c r="G560" s="43"/>
      <c r="H560" s="43"/>
      <c r="I560" s="221"/>
      <c r="J560" s="43"/>
      <c r="K560" s="43"/>
      <c r="L560" s="47"/>
      <c r="M560" s="222"/>
      <c r="N560" s="223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19" t="s">
        <v>130</v>
      </c>
      <c r="AU560" s="19" t="s">
        <v>84</v>
      </c>
    </row>
    <row r="561" s="13" customFormat="1">
      <c r="A561" s="13"/>
      <c r="B561" s="226"/>
      <c r="C561" s="227"/>
      <c r="D561" s="219" t="s">
        <v>132</v>
      </c>
      <c r="E561" s="228" t="s">
        <v>21</v>
      </c>
      <c r="F561" s="229" t="s">
        <v>637</v>
      </c>
      <c r="G561" s="227"/>
      <c r="H561" s="230">
        <v>10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132</v>
      </c>
      <c r="AU561" s="236" t="s">
        <v>84</v>
      </c>
      <c r="AV561" s="13" t="s">
        <v>84</v>
      </c>
      <c r="AW561" s="13" t="s">
        <v>36</v>
      </c>
      <c r="AX561" s="13" t="s">
        <v>74</v>
      </c>
      <c r="AY561" s="236" t="s">
        <v>118</v>
      </c>
    </row>
    <row r="562" s="13" customFormat="1">
      <c r="A562" s="13"/>
      <c r="B562" s="226"/>
      <c r="C562" s="227"/>
      <c r="D562" s="219" t="s">
        <v>132</v>
      </c>
      <c r="E562" s="228" t="s">
        <v>21</v>
      </c>
      <c r="F562" s="229" t="s">
        <v>638</v>
      </c>
      <c r="G562" s="227"/>
      <c r="H562" s="230">
        <v>10</v>
      </c>
      <c r="I562" s="231"/>
      <c r="J562" s="227"/>
      <c r="K562" s="227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132</v>
      </c>
      <c r="AU562" s="236" t="s">
        <v>84</v>
      </c>
      <c r="AV562" s="13" t="s">
        <v>84</v>
      </c>
      <c r="AW562" s="13" t="s">
        <v>36</v>
      </c>
      <c r="AX562" s="13" t="s">
        <v>74</v>
      </c>
      <c r="AY562" s="236" t="s">
        <v>118</v>
      </c>
    </row>
    <row r="563" s="13" customFormat="1">
      <c r="A563" s="13"/>
      <c r="B563" s="226"/>
      <c r="C563" s="227"/>
      <c r="D563" s="219" t="s">
        <v>132</v>
      </c>
      <c r="E563" s="228" t="s">
        <v>21</v>
      </c>
      <c r="F563" s="229" t="s">
        <v>639</v>
      </c>
      <c r="G563" s="227"/>
      <c r="H563" s="230">
        <v>5</v>
      </c>
      <c r="I563" s="231"/>
      <c r="J563" s="227"/>
      <c r="K563" s="227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132</v>
      </c>
      <c r="AU563" s="236" t="s">
        <v>84</v>
      </c>
      <c r="AV563" s="13" t="s">
        <v>84</v>
      </c>
      <c r="AW563" s="13" t="s">
        <v>36</v>
      </c>
      <c r="AX563" s="13" t="s">
        <v>74</v>
      </c>
      <c r="AY563" s="236" t="s">
        <v>118</v>
      </c>
    </row>
    <row r="564" s="14" customFormat="1">
      <c r="A564" s="14"/>
      <c r="B564" s="237"/>
      <c r="C564" s="238"/>
      <c r="D564" s="219" t="s">
        <v>132</v>
      </c>
      <c r="E564" s="239" t="s">
        <v>21</v>
      </c>
      <c r="F564" s="240" t="s">
        <v>148</v>
      </c>
      <c r="G564" s="238"/>
      <c r="H564" s="241">
        <v>25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132</v>
      </c>
      <c r="AU564" s="247" t="s">
        <v>84</v>
      </c>
      <c r="AV564" s="14" t="s">
        <v>126</v>
      </c>
      <c r="AW564" s="14" t="s">
        <v>36</v>
      </c>
      <c r="AX564" s="14" t="s">
        <v>79</v>
      </c>
      <c r="AY564" s="247" t="s">
        <v>118</v>
      </c>
    </row>
    <row r="565" s="2" customFormat="1" ht="21.75" customHeight="1">
      <c r="A565" s="41"/>
      <c r="B565" s="42"/>
      <c r="C565" s="206" t="s">
        <v>640</v>
      </c>
      <c r="D565" s="206" t="s">
        <v>121</v>
      </c>
      <c r="E565" s="207" t="s">
        <v>641</v>
      </c>
      <c r="F565" s="208" t="s">
        <v>642</v>
      </c>
      <c r="G565" s="209" t="s">
        <v>136</v>
      </c>
      <c r="H565" s="210">
        <v>26.879999999999999</v>
      </c>
      <c r="I565" s="211"/>
      <c r="J565" s="212">
        <f>ROUND(I565*H565,2)</f>
        <v>0</v>
      </c>
      <c r="K565" s="208" t="s">
        <v>125</v>
      </c>
      <c r="L565" s="47"/>
      <c r="M565" s="213" t="s">
        <v>21</v>
      </c>
      <c r="N565" s="214" t="s">
        <v>45</v>
      </c>
      <c r="O565" s="87"/>
      <c r="P565" s="215">
        <f>O565*H565</f>
        <v>0</v>
      </c>
      <c r="Q565" s="215">
        <v>1.0000000000000001E-05</v>
      </c>
      <c r="R565" s="215">
        <f>Q565*H565</f>
        <v>0.00026880000000000003</v>
      </c>
      <c r="S565" s="215">
        <v>0</v>
      </c>
      <c r="T565" s="216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17" t="s">
        <v>126</v>
      </c>
      <c r="AT565" s="217" t="s">
        <v>121</v>
      </c>
      <c r="AU565" s="217" t="s">
        <v>84</v>
      </c>
      <c r="AY565" s="19" t="s">
        <v>118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79</v>
      </c>
      <c r="BK565" s="218">
        <f>ROUND(I565*H565,2)</f>
        <v>0</v>
      </c>
      <c r="BL565" s="19" t="s">
        <v>126</v>
      </c>
      <c r="BM565" s="217" t="s">
        <v>643</v>
      </c>
    </row>
    <row r="566" s="2" customFormat="1">
      <c r="A566" s="41"/>
      <c r="B566" s="42"/>
      <c r="C566" s="43"/>
      <c r="D566" s="219" t="s">
        <v>128</v>
      </c>
      <c r="E566" s="43"/>
      <c r="F566" s="220" t="s">
        <v>644</v>
      </c>
      <c r="G566" s="43"/>
      <c r="H566" s="43"/>
      <c r="I566" s="221"/>
      <c r="J566" s="43"/>
      <c r="K566" s="43"/>
      <c r="L566" s="47"/>
      <c r="M566" s="222"/>
      <c r="N566" s="223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19" t="s">
        <v>128</v>
      </c>
      <c r="AU566" s="19" t="s">
        <v>84</v>
      </c>
    </row>
    <row r="567" s="2" customFormat="1">
      <c r="A567" s="41"/>
      <c r="B567" s="42"/>
      <c r="C567" s="43"/>
      <c r="D567" s="224" t="s">
        <v>130</v>
      </c>
      <c r="E567" s="43"/>
      <c r="F567" s="225" t="s">
        <v>645</v>
      </c>
      <c r="G567" s="43"/>
      <c r="H567" s="43"/>
      <c r="I567" s="221"/>
      <c r="J567" s="43"/>
      <c r="K567" s="43"/>
      <c r="L567" s="47"/>
      <c r="M567" s="222"/>
      <c r="N567" s="223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19" t="s">
        <v>130</v>
      </c>
      <c r="AU567" s="19" t="s">
        <v>84</v>
      </c>
    </row>
    <row r="568" s="13" customFormat="1">
      <c r="A568" s="13"/>
      <c r="B568" s="226"/>
      <c r="C568" s="227"/>
      <c r="D568" s="219" t="s">
        <v>132</v>
      </c>
      <c r="E568" s="228" t="s">
        <v>21</v>
      </c>
      <c r="F568" s="229" t="s">
        <v>646</v>
      </c>
      <c r="G568" s="227"/>
      <c r="H568" s="230">
        <v>13.44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132</v>
      </c>
      <c r="AU568" s="236" t="s">
        <v>84</v>
      </c>
      <c r="AV568" s="13" t="s">
        <v>84</v>
      </c>
      <c r="AW568" s="13" t="s">
        <v>36</v>
      </c>
      <c r="AX568" s="13" t="s">
        <v>74</v>
      </c>
      <c r="AY568" s="236" t="s">
        <v>118</v>
      </c>
    </row>
    <row r="569" s="13" customFormat="1">
      <c r="A569" s="13"/>
      <c r="B569" s="226"/>
      <c r="C569" s="227"/>
      <c r="D569" s="219" t="s">
        <v>132</v>
      </c>
      <c r="E569" s="228" t="s">
        <v>21</v>
      </c>
      <c r="F569" s="229" t="s">
        <v>647</v>
      </c>
      <c r="G569" s="227"/>
      <c r="H569" s="230">
        <v>13.44</v>
      </c>
      <c r="I569" s="231"/>
      <c r="J569" s="227"/>
      <c r="K569" s="227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132</v>
      </c>
      <c r="AU569" s="236" t="s">
        <v>84</v>
      </c>
      <c r="AV569" s="13" t="s">
        <v>84</v>
      </c>
      <c r="AW569" s="13" t="s">
        <v>36</v>
      </c>
      <c r="AX569" s="13" t="s">
        <v>74</v>
      </c>
      <c r="AY569" s="236" t="s">
        <v>118</v>
      </c>
    </row>
    <row r="570" s="14" customFormat="1">
      <c r="A570" s="14"/>
      <c r="B570" s="237"/>
      <c r="C570" s="238"/>
      <c r="D570" s="219" t="s">
        <v>132</v>
      </c>
      <c r="E570" s="239" t="s">
        <v>21</v>
      </c>
      <c r="F570" s="240" t="s">
        <v>148</v>
      </c>
      <c r="G570" s="238"/>
      <c r="H570" s="241">
        <v>26.879999999999999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132</v>
      </c>
      <c r="AU570" s="247" t="s">
        <v>84</v>
      </c>
      <c r="AV570" s="14" t="s">
        <v>126</v>
      </c>
      <c r="AW570" s="14" t="s">
        <v>36</v>
      </c>
      <c r="AX570" s="14" t="s">
        <v>79</v>
      </c>
      <c r="AY570" s="247" t="s">
        <v>118</v>
      </c>
    </row>
    <row r="571" s="2" customFormat="1" ht="16.5" customHeight="1">
      <c r="A571" s="41"/>
      <c r="B571" s="42"/>
      <c r="C571" s="206" t="s">
        <v>648</v>
      </c>
      <c r="D571" s="206" t="s">
        <v>121</v>
      </c>
      <c r="E571" s="207" t="s">
        <v>649</v>
      </c>
      <c r="F571" s="208" t="s">
        <v>650</v>
      </c>
      <c r="G571" s="209" t="s">
        <v>136</v>
      </c>
      <c r="H571" s="210">
        <v>90.218999999999994</v>
      </c>
      <c r="I571" s="211"/>
      <c r="J571" s="212">
        <f>ROUND(I571*H571,2)</f>
        <v>0</v>
      </c>
      <c r="K571" s="208" t="s">
        <v>125</v>
      </c>
      <c r="L571" s="47"/>
      <c r="M571" s="213" t="s">
        <v>21</v>
      </c>
      <c r="N571" s="214" t="s">
        <v>45</v>
      </c>
      <c r="O571" s="87"/>
      <c r="P571" s="215">
        <f>O571*H571</f>
        <v>0</v>
      </c>
      <c r="Q571" s="215">
        <v>1.0000000000000001E-05</v>
      </c>
      <c r="R571" s="215">
        <f>Q571*H571</f>
        <v>0.00090218999999999998</v>
      </c>
      <c r="S571" s="215">
        <v>0</v>
      </c>
      <c r="T571" s="216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17" t="s">
        <v>126</v>
      </c>
      <c r="AT571" s="217" t="s">
        <v>121</v>
      </c>
      <c r="AU571" s="217" t="s">
        <v>84</v>
      </c>
      <c r="AY571" s="19" t="s">
        <v>118</v>
      </c>
      <c r="BE571" s="218">
        <f>IF(N571="základní",J571,0)</f>
        <v>0</v>
      </c>
      <c r="BF571" s="218">
        <f>IF(N571="snížená",J571,0)</f>
        <v>0</v>
      </c>
      <c r="BG571" s="218">
        <f>IF(N571="zákl. přenesená",J571,0)</f>
        <v>0</v>
      </c>
      <c r="BH571" s="218">
        <f>IF(N571="sníž. přenesená",J571,0)</f>
        <v>0</v>
      </c>
      <c r="BI571" s="218">
        <f>IF(N571="nulová",J571,0)</f>
        <v>0</v>
      </c>
      <c r="BJ571" s="19" t="s">
        <v>79</v>
      </c>
      <c r="BK571" s="218">
        <f>ROUND(I571*H571,2)</f>
        <v>0</v>
      </c>
      <c r="BL571" s="19" t="s">
        <v>126</v>
      </c>
      <c r="BM571" s="217" t="s">
        <v>651</v>
      </c>
    </row>
    <row r="572" s="2" customFormat="1">
      <c r="A572" s="41"/>
      <c r="B572" s="42"/>
      <c r="C572" s="43"/>
      <c r="D572" s="219" t="s">
        <v>128</v>
      </c>
      <c r="E572" s="43"/>
      <c r="F572" s="220" t="s">
        <v>652</v>
      </c>
      <c r="G572" s="43"/>
      <c r="H572" s="43"/>
      <c r="I572" s="221"/>
      <c r="J572" s="43"/>
      <c r="K572" s="43"/>
      <c r="L572" s="47"/>
      <c r="M572" s="222"/>
      <c r="N572" s="223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19" t="s">
        <v>128</v>
      </c>
      <c r="AU572" s="19" t="s">
        <v>84</v>
      </c>
    </row>
    <row r="573" s="2" customFormat="1">
      <c r="A573" s="41"/>
      <c r="B573" s="42"/>
      <c r="C573" s="43"/>
      <c r="D573" s="224" t="s">
        <v>130</v>
      </c>
      <c r="E573" s="43"/>
      <c r="F573" s="225" t="s">
        <v>653</v>
      </c>
      <c r="G573" s="43"/>
      <c r="H573" s="43"/>
      <c r="I573" s="221"/>
      <c r="J573" s="43"/>
      <c r="K573" s="43"/>
      <c r="L573" s="47"/>
      <c r="M573" s="222"/>
      <c r="N573" s="223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19" t="s">
        <v>130</v>
      </c>
      <c r="AU573" s="19" t="s">
        <v>84</v>
      </c>
    </row>
    <row r="574" s="15" customFormat="1">
      <c r="A574" s="15"/>
      <c r="B574" s="248"/>
      <c r="C574" s="249"/>
      <c r="D574" s="219" t="s">
        <v>132</v>
      </c>
      <c r="E574" s="250" t="s">
        <v>21</v>
      </c>
      <c r="F574" s="251" t="s">
        <v>654</v>
      </c>
      <c r="G574" s="249"/>
      <c r="H574" s="250" t="s">
        <v>21</v>
      </c>
      <c r="I574" s="252"/>
      <c r="J574" s="249"/>
      <c r="K574" s="249"/>
      <c r="L574" s="253"/>
      <c r="M574" s="254"/>
      <c r="N574" s="255"/>
      <c r="O574" s="255"/>
      <c r="P574" s="255"/>
      <c r="Q574" s="255"/>
      <c r="R574" s="255"/>
      <c r="S574" s="255"/>
      <c r="T574" s="25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57" t="s">
        <v>132</v>
      </c>
      <c r="AU574" s="257" t="s">
        <v>84</v>
      </c>
      <c r="AV574" s="15" t="s">
        <v>79</v>
      </c>
      <c r="AW574" s="15" t="s">
        <v>36</v>
      </c>
      <c r="AX574" s="15" t="s">
        <v>74</v>
      </c>
      <c r="AY574" s="257" t="s">
        <v>118</v>
      </c>
    </row>
    <row r="575" s="13" customFormat="1">
      <c r="A575" s="13"/>
      <c r="B575" s="226"/>
      <c r="C575" s="227"/>
      <c r="D575" s="219" t="s">
        <v>132</v>
      </c>
      <c r="E575" s="228" t="s">
        <v>21</v>
      </c>
      <c r="F575" s="229" t="s">
        <v>655</v>
      </c>
      <c r="G575" s="227"/>
      <c r="H575" s="230">
        <v>35.677999999999997</v>
      </c>
      <c r="I575" s="231"/>
      <c r="J575" s="227"/>
      <c r="K575" s="227"/>
      <c r="L575" s="232"/>
      <c r="M575" s="233"/>
      <c r="N575" s="234"/>
      <c r="O575" s="234"/>
      <c r="P575" s="234"/>
      <c r="Q575" s="234"/>
      <c r="R575" s="234"/>
      <c r="S575" s="234"/>
      <c r="T575" s="23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6" t="s">
        <v>132</v>
      </c>
      <c r="AU575" s="236" t="s">
        <v>84</v>
      </c>
      <c r="AV575" s="13" t="s">
        <v>84</v>
      </c>
      <c r="AW575" s="13" t="s">
        <v>36</v>
      </c>
      <c r="AX575" s="13" t="s">
        <v>74</v>
      </c>
      <c r="AY575" s="236" t="s">
        <v>118</v>
      </c>
    </row>
    <row r="576" s="15" customFormat="1">
      <c r="A576" s="15"/>
      <c r="B576" s="248"/>
      <c r="C576" s="249"/>
      <c r="D576" s="219" t="s">
        <v>132</v>
      </c>
      <c r="E576" s="250" t="s">
        <v>21</v>
      </c>
      <c r="F576" s="251" t="s">
        <v>656</v>
      </c>
      <c r="G576" s="249"/>
      <c r="H576" s="250" t="s">
        <v>21</v>
      </c>
      <c r="I576" s="252"/>
      <c r="J576" s="249"/>
      <c r="K576" s="249"/>
      <c r="L576" s="253"/>
      <c r="M576" s="254"/>
      <c r="N576" s="255"/>
      <c r="O576" s="255"/>
      <c r="P576" s="255"/>
      <c r="Q576" s="255"/>
      <c r="R576" s="255"/>
      <c r="S576" s="255"/>
      <c r="T576" s="256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57" t="s">
        <v>132</v>
      </c>
      <c r="AU576" s="257" t="s">
        <v>84</v>
      </c>
      <c r="AV576" s="15" t="s">
        <v>79</v>
      </c>
      <c r="AW576" s="15" t="s">
        <v>36</v>
      </c>
      <c r="AX576" s="15" t="s">
        <v>74</v>
      </c>
      <c r="AY576" s="257" t="s">
        <v>118</v>
      </c>
    </row>
    <row r="577" s="13" customFormat="1">
      <c r="A577" s="13"/>
      <c r="B577" s="226"/>
      <c r="C577" s="227"/>
      <c r="D577" s="219" t="s">
        <v>132</v>
      </c>
      <c r="E577" s="228" t="s">
        <v>21</v>
      </c>
      <c r="F577" s="229" t="s">
        <v>657</v>
      </c>
      <c r="G577" s="227"/>
      <c r="H577" s="230">
        <v>54.540999999999997</v>
      </c>
      <c r="I577" s="231"/>
      <c r="J577" s="227"/>
      <c r="K577" s="227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132</v>
      </c>
      <c r="AU577" s="236" t="s">
        <v>84</v>
      </c>
      <c r="AV577" s="13" t="s">
        <v>84</v>
      </c>
      <c r="AW577" s="13" t="s">
        <v>36</v>
      </c>
      <c r="AX577" s="13" t="s">
        <v>74</v>
      </c>
      <c r="AY577" s="236" t="s">
        <v>118</v>
      </c>
    </row>
    <row r="578" s="14" customFormat="1">
      <c r="A578" s="14"/>
      <c r="B578" s="237"/>
      <c r="C578" s="238"/>
      <c r="D578" s="219" t="s">
        <v>132</v>
      </c>
      <c r="E578" s="239" t="s">
        <v>21</v>
      </c>
      <c r="F578" s="240" t="s">
        <v>148</v>
      </c>
      <c r="G578" s="238"/>
      <c r="H578" s="241">
        <v>90.218999999999994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132</v>
      </c>
      <c r="AU578" s="247" t="s">
        <v>84</v>
      </c>
      <c r="AV578" s="14" t="s">
        <v>126</v>
      </c>
      <c r="AW578" s="14" t="s">
        <v>36</v>
      </c>
      <c r="AX578" s="14" t="s">
        <v>79</v>
      </c>
      <c r="AY578" s="247" t="s">
        <v>118</v>
      </c>
    </row>
    <row r="579" s="2" customFormat="1" ht="16.5" customHeight="1">
      <c r="A579" s="41"/>
      <c r="B579" s="42"/>
      <c r="C579" s="206" t="s">
        <v>658</v>
      </c>
      <c r="D579" s="206" t="s">
        <v>121</v>
      </c>
      <c r="E579" s="207" t="s">
        <v>659</v>
      </c>
      <c r="F579" s="208" t="s">
        <v>660</v>
      </c>
      <c r="G579" s="209" t="s">
        <v>136</v>
      </c>
      <c r="H579" s="210">
        <v>160</v>
      </c>
      <c r="I579" s="211"/>
      <c r="J579" s="212">
        <f>ROUND(I579*H579,2)</f>
        <v>0</v>
      </c>
      <c r="K579" s="208" t="s">
        <v>125</v>
      </c>
      <c r="L579" s="47"/>
      <c r="M579" s="213" t="s">
        <v>21</v>
      </c>
      <c r="N579" s="214" t="s">
        <v>45</v>
      </c>
      <c r="O579" s="87"/>
      <c r="P579" s="215">
        <f>O579*H579</f>
        <v>0</v>
      </c>
      <c r="Q579" s="215">
        <v>0</v>
      </c>
      <c r="R579" s="215">
        <f>Q579*H579</f>
        <v>0</v>
      </c>
      <c r="S579" s="215">
        <v>0</v>
      </c>
      <c r="T579" s="216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17" t="s">
        <v>126</v>
      </c>
      <c r="AT579" s="217" t="s">
        <v>121</v>
      </c>
      <c r="AU579" s="217" t="s">
        <v>84</v>
      </c>
      <c r="AY579" s="19" t="s">
        <v>118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79</v>
      </c>
      <c r="BK579" s="218">
        <f>ROUND(I579*H579,2)</f>
        <v>0</v>
      </c>
      <c r="BL579" s="19" t="s">
        <v>126</v>
      </c>
      <c r="BM579" s="217" t="s">
        <v>661</v>
      </c>
    </row>
    <row r="580" s="2" customFormat="1">
      <c r="A580" s="41"/>
      <c r="B580" s="42"/>
      <c r="C580" s="43"/>
      <c r="D580" s="219" t="s">
        <v>128</v>
      </c>
      <c r="E580" s="43"/>
      <c r="F580" s="220" t="s">
        <v>662</v>
      </c>
      <c r="G580" s="43"/>
      <c r="H580" s="43"/>
      <c r="I580" s="221"/>
      <c r="J580" s="43"/>
      <c r="K580" s="43"/>
      <c r="L580" s="47"/>
      <c r="M580" s="222"/>
      <c r="N580" s="223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19" t="s">
        <v>128</v>
      </c>
      <c r="AU580" s="19" t="s">
        <v>84</v>
      </c>
    </row>
    <row r="581" s="2" customFormat="1">
      <c r="A581" s="41"/>
      <c r="B581" s="42"/>
      <c r="C581" s="43"/>
      <c r="D581" s="224" t="s">
        <v>130</v>
      </c>
      <c r="E581" s="43"/>
      <c r="F581" s="225" t="s">
        <v>663</v>
      </c>
      <c r="G581" s="43"/>
      <c r="H581" s="43"/>
      <c r="I581" s="221"/>
      <c r="J581" s="43"/>
      <c r="K581" s="43"/>
      <c r="L581" s="47"/>
      <c r="M581" s="222"/>
      <c r="N581" s="223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19" t="s">
        <v>130</v>
      </c>
      <c r="AU581" s="19" t="s">
        <v>84</v>
      </c>
    </row>
    <row r="582" s="13" customFormat="1">
      <c r="A582" s="13"/>
      <c r="B582" s="226"/>
      <c r="C582" s="227"/>
      <c r="D582" s="219" t="s">
        <v>132</v>
      </c>
      <c r="E582" s="228" t="s">
        <v>21</v>
      </c>
      <c r="F582" s="229" t="s">
        <v>664</v>
      </c>
      <c r="G582" s="227"/>
      <c r="H582" s="230">
        <v>160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132</v>
      </c>
      <c r="AU582" s="236" t="s">
        <v>84</v>
      </c>
      <c r="AV582" s="13" t="s">
        <v>84</v>
      </c>
      <c r="AW582" s="13" t="s">
        <v>36</v>
      </c>
      <c r="AX582" s="13" t="s">
        <v>79</v>
      </c>
      <c r="AY582" s="236" t="s">
        <v>118</v>
      </c>
    </row>
    <row r="583" s="2" customFormat="1" ht="16.5" customHeight="1">
      <c r="A583" s="41"/>
      <c r="B583" s="42"/>
      <c r="C583" s="206" t="s">
        <v>665</v>
      </c>
      <c r="D583" s="206" t="s">
        <v>121</v>
      </c>
      <c r="E583" s="207" t="s">
        <v>666</v>
      </c>
      <c r="F583" s="208" t="s">
        <v>667</v>
      </c>
      <c r="G583" s="209" t="s">
        <v>136</v>
      </c>
      <c r="H583" s="210">
        <v>278</v>
      </c>
      <c r="I583" s="211"/>
      <c r="J583" s="212">
        <f>ROUND(I583*H583,2)</f>
        <v>0</v>
      </c>
      <c r="K583" s="208" t="s">
        <v>125</v>
      </c>
      <c r="L583" s="47"/>
      <c r="M583" s="213" t="s">
        <v>21</v>
      </c>
      <c r="N583" s="214" t="s">
        <v>45</v>
      </c>
      <c r="O583" s="87"/>
      <c r="P583" s="215">
        <f>O583*H583</f>
        <v>0</v>
      </c>
      <c r="Q583" s="215">
        <v>1.0000000000000001E-05</v>
      </c>
      <c r="R583" s="215">
        <f>Q583*H583</f>
        <v>0.0027800000000000004</v>
      </c>
      <c r="S583" s="215">
        <v>0</v>
      </c>
      <c r="T583" s="216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17" t="s">
        <v>126</v>
      </c>
      <c r="AT583" s="217" t="s">
        <v>121</v>
      </c>
      <c r="AU583" s="217" t="s">
        <v>84</v>
      </c>
      <c r="AY583" s="19" t="s">
        <v>118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79</v>
      </c>
      <c r="BK583" s="218">
        <f>ROUND(I583*H583,2)</f>
        <v>0</v>
      </c>
      <c r="BL583" s="19" t="s">
        <v>126</v>
      </c>
      <c r="BM583" s="217" t="s">
        <v>668</v>
      </c>
    </row>
    <row r="584" s="2" customFormat="1">
      <c r="A584" s="41"/>
      <c r="B584" s="42"/>
      <c r="C584" s="43"/>
      <c r="D584" s="219" t="s">
        <v>128</v>
      </c>
      <c r="E584" s="43"/>
      <c r="F584" s="220" t="s">
        <v>669</v>
      </c>
      <c r="G584" s="43"/>
      <c r="H584" s="43"/>
      <c r="I584" s="221"/>
      <c r="J584" s="43"/>
      <c r="K584" s="43"/>
      <c r="L584" s="47"/>
      <c r="M584" s="222"/>
      <c r="N584" s="223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19" t="s">
        <v>128</v>
      </c>
      <c r="AU584" s="19" t="s">
        <v>84</v>
      </c>
    </row>
    <row r="585" s="2" customFormat="1">
      <c r="A585" s="41"/>
      <c r="B585" s="42"/>
      <c r="C585" s="43"/>
      <c r="D585" s="224" t="s">
        <v>130</v>
      </c>
      <c r="E585" s="43"/>
      <c r="F585" s="225" t="s">
        <v>670</v>
      </c>
      <c r="G585" s="43"/>
      <c r="H585" s="43"/>
      <c r="I585" s="221"/>
      <c r="J585" s="43"/>
      <c r="K585" s="43"/>
      <c r="L585" s="47"/>
      <c r="M585" s="222"/>
      <c r="N585" s="223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19" t="s">
        <v>130</v>
      </c>
      <c r="AU585" s="19" t="s">
        <v>84</v>
      </c>
    </row>
    <row r="586" s="13" customFormat="1">
      <c r="A586" s="13"/>
      <c r="B586" s="226"/>
      <c r="C586" s="227"/>
      <c r="D586" s="219" t="s">
        <v>132</v>
      </c>
      <c r="E586" s="228" t="s">
        <v>21</v>
      </c>
      <c r="F586" s="229" t="s">
        <v>671</v>
      </c>
      <c r="G586" s="227"/>
      <c r="H586" s="230">
        <v>256</v>
      </c>
      <c r="I586" s="231"/>
      <c r="J586" s="227"/>
      <c r="K586" s="227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132</v>
      </c>
      <c r="AU586" s="236" t="s">
        <v>84</v>
      </c>
      <c r="AV586" s="13" t="s">
        <v>84</v>
      </c>
      <c r="AW586" s="13" t="s">
        <v>36</v>
      </c>
      <c r="AX586" s="13" t="s">
        <v>74</v>
      </c>
      <c r="AY586" s="236" t="s">
        <v>118</v>
      </c>
    </row>
    <row r="587" s="13" customFormat="1">
      <c r="A587" s="13"/>
      <c r="B587" s="226"/>
      <c r="C587" s="227"/>
      <c r="D587" s="219" t="s">
        <v>132</v>
      </c>
      <c r="E587" s="228" t="s">
        <v>21</v>
      </c>
      <c r="F587" s="229" t="s">
        <v>672</v>
      </c>
      <c r="G587" s="227"/>
      <c r="H587" s="230">
        <v>22</v>
      </c>
      <c r="I587" s="231"/>
      <c r="J587" s="227"/>
      <c r="K587" s="227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132</v>
      </c>
      <c r="AU587" s="236" t="s">
        <v>84</v>
      </c>
      <c r="AV587" s="13" t="s">
        <v>84</v>
      </c>
      <c r="AW587" s="13" t="s">
        <v>36</v>
      </c>
      <c r="AX587" s="13" t="s">
        <v>74</v>
      </c>
      <c r="AY587" s="236" t="s">
        <v>118</v>
      </c>
    </row>
    <row r="588" s="14" customFormat="1">
      <c r="A588" s="14"/>
      <c r="B588" s="237"/>
      <c r="C588" s="238"/>
      <c r="D588" s="219" t="s">
        <v>132</v>
      </c>
      <c r="E588" s="239" t="s">
        <v>21</v>
      </c>
      <c r="F588" s="240" t="s">
        <v>148</v>
      </c>
      <c r="G588" s="238"/>
      <c r="H588" s="241">
        <v>278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7" t="s">
        <v>132</v>
      </c>
      <c r="AU588" s="247" t="s">
        <v>84</v>
      </c>
      <c r="AV588" s="14" t="s">
        <v>126</v>
      </c>
      <c r="AW588" s="14" t="s">
        <v>36</v>
      </c>
      <c r="AX588" s="14" t="s">
        <v>79</v>
      </c>
      <c r="AY588" s="247" t="s">
        <v>118</v>
      </c>
    </row>
    <row r="589" s="2" customFormat="1" ht="16.5" customHeight="1">
      <c r="A589" s="41"/>
      <c r="B589" s="42"/>
      <c r="C589" s="206" t="s">
        <v>673</v>
      </c>
      <c r="D589" s="206" t="s">
        <v>121</v>
      </c>
      <c r="E589" s="207" t="s">
        <v>674</v>
      </c>
      <c r="F589" s="208" t="s">
        <v>675</v>
      </c>
      <c r="G589" s="209" t="s">
        <v>136</v>
      </c>
      <c r="H589" s="210">
        <v>165</v>
      </c>
      <c r="I589" s="211"/>
      <c r="J589" s="212">
        <f>ROUND(I589*H589,2)</f>
        <v>0</v>
      </c>
      <c r="K589" s="208" t="s">
        <v>21</v>
      </c>
      <c r="L589" s="47"/>
      <c r="M589" s="213" t="s">
        <v>21</v>
      </c>
      <c r="N589" s="214" t="s">
        <v>45</v>
      </c>
      <c r="O589" s="87"/>
      <c r="P589" s="215">
        <f>O589*H589</f>
        <v>0</v>
      </c>
      <c r="Q589" s="215">
        <v>0</v>
      </c>
      <c r="R589" s="215">
        <f>Q589*H589</f>
        <v>0</v>
      </c>
      <c r="S589" s="215">
        <v>0</v>
      </c>
      <c r="T589" s="216">
        <f>S589*H589</f>
        <v>0</v>
      </c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R589" s="217" t="s">
        <v>126</v>
      </c>
      <c r="AT589" s="217" t="s">
        <v>121</v>
      </c>
      <c r="AU589" s="217" t="s">
        <v>84</v>
      </c>
      <c r="AY589" s="19" t="s">
        <v>118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79</v>
      </c>
      <c r="BK589" s="218">
        <f>ROUND(I589*H589,2)</f>
        <v>0</v>
      </c>
      <c r="BL589" s="19" t="s">
        <v>126</v>
      </c>
      <c r="BM589" s="217" t="s">
        <v>676</v>
      </c>
    </row>
    <row r="590" s="2" customFormat="1">
      <c r="A590" s="41"/>
      <c r="B590" s="42"/>
      <c r="C590" s="43"/>
      <c r="D590" s="219" t="s">
        <v>128</v>
      </c>
      <c r="E590" s="43"/>
      <c r="F590" s="220" t="s">
        <v>677</v>
      </c>
      <c r="G590" s="43"/>
      <c r="H590" s="43"/>
      <c r="I590" s="221"/>
      <c r="J590" s="43"/>
      <c r="K590" s="43"/>
      <c r="L590" s="47"/>
      <c r="M590" s="222"/>
      <c r="N590" s="223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19" t="s">
        <v>128</v>
      </c>
      <c r="AU590" s="19" t="s">
        <v>84</v>
      </c>
    </row>
    <row r="591" s="13" customFormat="1">
      <c r="A591" s="13"/>
      <c r="B591" s="226"/>
      <c r="C591" s="227"/>
      <c r="D591" s="219" t="s">
        <v>132</v>
      </c>
      <c r="E591" s="228" t="s">
        <v>21</v>
      </c>
      <c r="F591" s="229" t="s">
        <v>678</v>
      </c>
      <c r="G591" s="227"/>
      <c r="H591" s="230">
        <v>165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132</v>
      </c>
      <c r="AU591" s="236" t="s">
        <v>84</v>
      </c>
      <c r="AV591" s="13" t="s">
        <v>84</v>
      </c>
      <c r="AW591" s="13" t="s">
        <v>36</v>
      </c>
      <c r="AX591" s="13" t="s">
        <v>79</v>
      </c>
      <c r="AY591" s="236" t="s">
        <v>118</v>
      </c>
    </row>
    <row r="592" s="2" customFormat="1" ht="16.5" customHeight="1">
      <c r="A592" s="41"/>
      <c r="B592" s="42"/>
      <c r="C592" s="206" t="s">
        <v>679</v>
      </c>
      <c r="D592" s="206" t="s">
        <v>121</v>
      </c>
      <c r="E592" s="207" t="s">
        <v>680</v>
      </c>
      <c r="F592" s="208" t="s">
        <v>681</v>
      </c>
      <c r="G592" s="209" t="s">
        <v>136</v>
      </c>
      <c r="H592" s="210">
        <v>150</v>
      </c>
      <c r="I592" s="211"/>
      <c r="J592" s="212">
        <f>ROUND(I592*H592,2)</f>
        <v>0</v>
      </c>
      <c r="K592" s="208" t="s">
        <v>125</v>
      </c>
      <c r="L592" s="47"/>
      <c r="M592" s="213" t="s">
        <v>21</v>
      </c>
      <c r="N592" s="214" t="s">
        <v>45</v>
      </c>
      <c r="O592" s="87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17" t="s">
        <v>126</v>
      </c>
      <c r="AT592" s="217" t="s">
        <v>121</v>
      </c>
      <c r="AU592" s="217" t="s">
        <v>84</v>
      </c>
      <c r="AY592" s="19" t="s">
        <v>118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79</v>
      </c>
      <c r="BK592" s="218">
        <f>ROUND(I592*H592,2)</f>
        <v>0</v>
      </c>
      <c r="BL592" s="19" t="s">
        <v>126</v>
      </c>
      <c r="BM592" s="217" t="s">
        <v>682</v>
      </c>
    </row>
    <row r="593" s="2" customFormat="1">
      <c r="A593" s="41"/>
      <c r="B593" s="42"/>
      <c r="C593" s="43"/>
      <c r="D593" s="219" t="s">
        <v>128</v>
      </c>
      <c r="E593" s="43"/>
      <c r="F593" s="220" t="s">
        <v>683</v>
      </c>
      <c r="G593" s="43"/>
      <c r="H593" s="43"/>
      <c r="I593" s="221"/>
      <c r="J593" s="43"/>
      <c r="K593" s="43"/>
      <c r="L593" s="47"/>
      <c r="M593" s="222"/>
      <c r="N593" s="223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19" t="s">
        <v>128</v>
      </c>
      <c r="AU593" s="19" t="s">
        <v>84</v>
      </c>
    </row>
    <row r="594" s="2" customFormat="1">
      <c r="A594" s="41"/>
      <c r="B594" s="42"/>
      <c r="C594" s="43"/>
      <c r="D594" s="224" t="s">
        <v>130</v>
      </c>
      <c r="E594" s="43"/>
      <c r="F594" s="225" t="s">
        <v>684</v>
      </c>
      <c r="G594" s="43"/>
      <c r="H594" s="43"/>
      <c r="I594" s="221"/>
      <c r="J594" s="43"/>
      <c r="K594" s="43"/>
      <c r="L594" s="47"/>
      <c r="M594" s="222"/>
      <c r="N594" s="223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19" t="s">
        <v>130</v>
      </c>
      <c r="AU594" s="19" t="s">
        <v>84</v>
      </c>
    </row>
    <row r="595" s="13" customFormat="1">
      <c r="A595" s="13"/>
      <c r="B595" s="226"/>
      <c r="C595" s="227"/>
      <c r="D595" s="219" t="s">
        <v>132</v>
      </c>
      <c r="E595" s="228" t="s">
        <v>21</v>
      </c>
      <c r="F595" s="229" t="s">
        <v>685</v>
      </c>
      <c r="G595" s="227"/>
      <c r="H595" s="230">
        <v>150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132</v>
      </c>
      <c r="AU595" s="236" t="s">
        <v>84</v>
      </c>
      <c r="AV595" s="13" t="s">
        <v>84</v>
      </c>
      <c r="AW595" s="13" t="s">
        <v>36</v>
      </c>
      <c r="AX595" s="13" t="s">
        <v>79</v>
      </c>
      <c r="AY595" s="236" t="s">
        <v>118</v>
      </c>
    </row>
    <row r="596" s="2" customFormat="1" ht="16.5" customHeight="1">
      <c r="A596" s="41"/>
      <c r="B596" s="42"/>
      <c r="C596" s="206" t="s">
        <v>686</v>
      </c>
      <c r="D596" s="206" t="s">
        <v>121</v>
      </c>
      <c r="E596" s="207" t="s">
        <v>687</v>
      </c>
      <c r="F596" s="208" t="s">
        <v>688</v>
      </c>
      <c r="G596" s="209" t="s">
        <v>136</v>
      </c>
      <c r="H596" s="210">
        <v>8</v>
      </c>
      <c r="I596" s="211"/>
      <c r="J596" s="212">
        <f>ROUND(I596*H596,2)</f>
        <v>0</v>
      </c>
      <c r="K596" s="208" t="s">
        <v>125</v>
      </c>
      <c r="L596" s="47"/>
      <c r="M596" s="213" t="s">
        <v>21</v>
      </c>
      <c r="N596" s="214" t="s">
        <v>45</v>
      </c>
      <c r="O596" s="87"/>
      <c r="P596" s="215">
        <f>O596*H596</f>
        <v>0</v>
      </c>
      <c r="Q596" s="215">
        <v>0</v>
      </c>
      <c r="R596" s="215">
        <f>Q596*H596</f>
        <v>0</v>
      </c>
      <c r="S596" s="215">
        <v>0</v>
      </c>
      <c r="T596" s="216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17" t="s">
        <v>126</v>
      </c>
      <c r="AT596" s="217" t="s">
        <v>121</v>
      </c>
      <c r="AU596" s="217" t="s">
        <v>84</v>
      </c>
      <c r="AY596" s="19" t="s">
        <v>118</v>
      </c>
      <c r="BE596" s="218">
        <f>IF(N596="základní",J596,0)</f>
        <v>0</v>
      </c>
      <c r="BF596" s="218">
        <f>IF(N596="snížená",J596,0)</f>
        <v>0</v>
      </c>
      <c r="BG596" s="218">
        <f>IF(N596="zákl. přenesená",J596,0)</f>
        <v>0</v>
      </c>
      <c r="BH596" s="218">
        <f>IF(N596="sníž. přenesená",J596,0)</f>
        <v>0</v>
      </c>
      <c r="BI596" s="218">
        <f>IF(N596="nulová",J596,0)</f>
        <v>0</v>
      </c>
      <c r="BJ596" s="19" t="s">
        <v>79</v>
      </c>
      <c r="BK596" s="218">
        <f>ROUND(I596*H596,2)</f>
        <v>0</v>
      </c>
      <c r="BL596" s="19" t="s">
        <v>126</v>
      </c>
      <c r="BM596" s="217" t="s">
        <v>689</v>
      </c>
    </row>
    <row r="597" s="2" customFormat="1">
      <c r="A597" s="41"/>
      <c r="B597" s="42"/>
      <c r="C597" s="43"/>
      <c r="D597" s="219" t="s">
        <v>128</v>
      </c>
      <c r="E597" s="43"/>
      <c r="F597" s="220" t="s">
        <v>690</v>
      </c>
      <c r="G597" s="43"/>
      <c r="H597" s="43"/>
      <c r="I597" s="221"/>
      <c r="J597" s="43"/>
      <c r="K597" s="43"/>
      <c r="L597" s="47"/>
      <c r="M597" s="222"/>
      <c r="N597" s="223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19" t="s">
        <v>128</v>
      </c>
      <c r="AU597" s="19" t="s">
        <v>84</v>
      </c>
    </row>
    <row r="598" s="2" customFormat="1">
      <c r="A598" s="41"/>
      <c r="B598" s="42"/>
      <c r="C598" s="43"/>
      <c r="D598" s="224" t="s">
        <v>130</v>
      </c>
      <c r="E598" s="43"/>
      <c r="F598" s="225" t="s">
        <v>691</v>
      </c>
      <c r="G598" s="43"/>
      <c r="H598" s="43"/>
      <c r="I598" s="221"/>
      <c r="J598" s="43"/>
      <c r="K598" s="43"/>
      <c r="L598" s="47"/>
      <c r="M598" s="222"/>
      <c r="N598" s="223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19" t="s">
        <v>130</v>
      </c>
      <c r="AU598" s="19" t="s">
        <v>84</v>
      </c>
    </row>
    <row r="599" s="13" customFormat="1">
      <c r="A599" s="13"/>
      <c r="B599" s="226"/>
      <c r="C599" s="227"/>
      <c r="D599" s="219" t="s">
        <v>132</v>
      </c>
      <c r="E599" s="228" t="s">
        <v>21</v>
      </c>
      <c r="F599" s="229" t="s">
        <v>692</v>
      </c>
      <c r="G599" s="227"/>
      <c r="H599" s="230">
        <v>8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132</v>
      </c>
      <c r="AU599" s="236" t="s">
        <v>84</v>
      </c>
      <c r="AV599" s="13" t="s">
        <v>84</v>
      </c>
      <c r="AW599" s="13" t="s">
        <v>36</v>
      </c>
      <c r="AX599" s="13" t="s">
        <v>79</v>
      </c>
      <c r="AY599" s="236" t="s">
        <v>118</v>
      </c>
    </row>
    <row r="600" s="2" customFormat="1" ht="16.5" customHeight="1">
      <c r="A600" s="41"/>
      <c r="B600" s="42"/>
      <c r="C600" s="206" t="s">
        <v>693</v>
      </c>
      <c r="D600" s="206" t="s">
        <v>121</v>
      </c>
      <c r="E600" s="207" t="s">
        <v>694</v>
      </c>
      <c r="F600" s="208" t="s">
        <v>695</v>
      </c>
      <c r="G600" s="209" t="s">
        <v>136</v>
      </c>
      <c r="H600" s="210">
        <v>100</v>
      </c>
      <c r="I600" s="211"/>
      <c r="J600" s="212">
        <f>ROUND(I600*H600,2)</f>
        <v>0</v>
      </c>
      <c r="K600" s="208" t="s">
        <v>125</v>
      </c>
      <c r="L600" s="47"/>
      <c r="M600" s="213" t="s">
        <v>21</v>
      </c>
      <c r="N600" s="214" t="s">
        <v>45</v>
      </c>
      <c r="O600" s="87"/>
      <c r="P600" s="215">
        <f>O600*H600</f>
        <v>0</v>
      </c>
      <c r="Q600" s="215">
        <v>0</v>
      </c>
      <c r="R600" s="215">
        <f>Q600*H600</f>
        <v>0</v>
      </c>
      <c r="S600" s="215">
        <v>0</v>
      </c>
      <c r="T600" s="216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7" t="s">
        <v>126</v>
      </c>
      <c r="AT600" s="217" t="s">
        <v>121</v>
      </c>
      <c r="AU600" s="217" t="s">
        <v>84</v>
      </c>
      <c r="AY600" s="19" t="s">
        <v>118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79</v>
      </c>
      <c r="BK600" s="218">
        <f>ROUND(I600*H600,2)</f>
        <v>0</v>
      </c>
      <c r="BL600" s="19" t="s">
        <v>126</v>
      </c>
      <c r="BM600" s="217" t="s">
        <v>696</v>
      </c>
    </row>
    <row r="601" s="2" customFormat="1">
      <c r="A601" s="41"/>
      <c r="B601" s="42"/>
      <c r="C601" s="43"/>
      <c r="D601" s="219" t="s">
        <v>128</v>
      </c>
      <c r="E601" s="43"/>
      <c r="F601" s="220" t="s">
        <v>697</v>
      </c>
      <c r="G601" s="43"/>
      <c r="H601" s="43"/>
      <c r="I601" s="221"/>
      <c r="J601" s="43"/>
      <c r="K601" s="43"/>
      <c r="L601" s="47"/>
      <c r="M601" s="222"/>
      <c r="N601" s="223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19" t="s">
        <v>128</v>
      </c>
      <c r="AU601" s="19" t="s">
        <v>84</v>
      </c>
    </row>
    <row r="602" s="2" customFormat="1">
      <c r="A602" s="41"/>
      <c r="B602" s="42"/>
      <c r="C602" s="43"/>
      <c r="D602" s="224" t="s">
        <v>130</v>
      </c>
      <c r="E602" s="43"/>
      <c r="F602" s="225" t="s">
        <v>698</v>
      </c>
      <c r="G602" s="43"/>
      <c r="H602" s="43"/>
      <c r="I602" s="221"/>
      <c r="J602" s="43"/>
      <c r="K602" s="43"/>
      <c r="L602" s="47"/>
      <c r="M602" s="222"/>
      <c r="N602" s="223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19" t="s">
        <v>130</v>
      </c>
      <c r="AU602" s="19" t="s">
        <v>84</v>
      </c>
    </row>
    <row r="603" s="13" customFormat="1">
      <c r="A603" s="13"/>
      <c r="B603" s="226"/>
      <c r="C603" s="227"/>
      <c r="D603" s="219" t="s">
        <v>132</v>
      </c>
      <c r="E603" s="228" t="s">
        <v>21</v>
      </c>
      <c r="F603" s="229" t="s">
        <v>699</v>
      </c>
      <c r="G603" s="227"/>
      <c r="H603" s="230">
        <v>100</v>
      </c>
      <c r="I603" s="231"/>
      <c r="J603" s="227"/>
      <c r="K603" s="227"/>
      <c r="L603" s="232"/>
      <c r="M603" s="233"/>
      <c r="N603" s="234"/>
      <c r="O603" s="234"/>
      <c r="P603" s="234"/>
      <c r="Q603" s="234"/>
      <c r="R603" s="234"/>
      <c r="S603" s="234"/>
      <c r="T603" s="23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6" t="s">
        <v>132</v>
      </c>
      <c r="AU603" s="236" t="s">
        <v>84</v>
      </c>
      <c r="AV603" s="13" t="s">
        <v>84</v>
      </c>
      <c r="AW603" s="13" t="s">
        <v>36</v>
      </c>
      <c r="AX603" s="13" t="s">
        <v>79</v>
      </c>
      <c r="AY603" s="236" t="s">
        <v>118</v>
      </c>
    </row>
    <row r="604" s="2" customFormat="1" ht="24.15" customHeight="1">
      <c r="A604" s="41"/>
      <c r="B604" s="42"/>
      <c r="C604" s="206" t="s">
        <v>700</v>
      </c>
      <c r="D604" s="206" t="s">
        <v>121</v>
      </c>
      <c r="E604" s="207" t="s">
        <v>701</v>
      </c>
      <c r="F604" s="208" t="s">
        <v>702</v>
      </c>
      <c r="G604" s="209" t="s">
        <v>136</v>
      </c>
      <c r="H604" s="210">
        <v>12</v>
      </c>
      <c r="I604" s="211"/>
      <c r="J604" s="212">
        <f>ROUND(I604*H604,2)</f>
        <v>0</v>
      </c>
      <c r="K604" s="208" t="s">
        <v>125</v>
      </c>
      <c r="L604" s="47"/>
      <c r="M604" s="213" t="s">
        <v>21</v>
      </c>
      <c r="N604" s="214" t="s">
        <v>45</v>
      </c>
      <c r="O604" s="87"/>
      <c r="P604" s="215">
        <f>O604*H604</f>
        <v>0</v>
      </c>
      <c r="Q604" s="215">
        <v>0</v>
      </c>
      <c r="R604" s="215">
        <f>Q604*H604</f>
        <v>0</v>
      </c>
      <c r="S604" s="215">
        <v>0</v>
      </c>
      <c r="T604" s="216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17" t="s">
        <v>126</v>
      </c>
      <c r="AT604" s="217" t="s">
        <v>121</v>
      </c>
      <c r="AU604" s="217" t="s">
        <v>84</v>
      </c>
      <c r="AY604" s="19" t="s">
        <v>118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79</v>
      </c>
      <c r="BK604" s="218">
        <f>ROUND(I604*H604,2)</f>
        <v>0</v>
      </c>
      <c r="BL604" s="19" t="s">
        <v>126</v>
      </c>
      <c r="BM604" s="217" t="s">
        <v>703</v>
      </c>
    </row>
    <row r="605" s="2" customFormat="1">
      <c r="A605" s="41"/>
      <c r="B605" s="42"/>
      <c r="C605" s="43"/>
      <c r="D605" s="219" t="s">
        <v>128</v>
      </c>
      <c r="E605" s="43"/>
      <c r="F605" s="220" t="s">
        <v>704</v>
      </c>
      <c r="G605" s="43"/>
      <c r="H605" s="43"/>
      <c r="I605" s="221"/>
      <c r="J605" s="43"/>
      <c r="K605" s="43"/>
      <c r="L605" s="47"/>
      <c r="M605" s="222"/>
      <c r="N605" s="223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19" t="s">
        <v>128</v>
      </c>
      <c r="AU605" s="19" t="s">
        <v>84</v>
      </c>
    </row>
    <row r="606" s="2" customFormat="1">
      <c r="A606" s="41"/>
      <c r="B606" s="42"/>
      <c r="C606" s="43"/>
      <c r="D606" s="224" t="s">
        <v>130</v>
      </c>
      <c r="E606" s="43"/>
      <c r="F606" s="225" t="s">
        <v>705</v>
      </c>
      <c r="G606" s="43"/>
      <c r="H606" s="43"/>
      <c r="I606" s="221"/>
      <c r="J606" s="43"/>
      <c r="K606" s="43"/>
      <c r="L606" s="47"/>
      <c r="M606" s="222"/>
      <c r="N606" s="223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19" t="s">
        <v>130</v>
      </c>
      <c r="AU606" s="19" t="s">
        <v>84</v>
      </c>
    </row>
    <row r="607" s="13" customFormat="1">
      <c r="A607" s="13"/>
      <c r="B607" s="226"/>
      <c r="C607" s="227"/>
      <c r="D607" s="219" t="s">
        <v>132</v>
      </c>
      <c r="E607" s="228" t="s">
        <v>21</v>
      </c>
      <c r="F607" s="229" t="s">
        <v>706</v>
      </c>
      <c r="G607" s="227"/>
      <c r="H607" s="230">
        <v>12</v>
      </c>
      <c r="I607" s="231"/>
      <c r="J607" s="227"/>
      <c r="K607" s="227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132</v>
      </c>
      <c r="AU607" s="236" t="s">
        <v>84</v>
      </c>
      <c r="AV607" s="13" t="s">
        <v>84</v>
      </c>
      <c r="AW607" s="13" t="s">
        <v>36</v>
      </c>
      <c r="AX607" s="13" t="s">
        <v>79</v>
      </c>
      <c r="AY607" s="236" t="s">
        <v>118</v>
      </c>
    </row>
    <row r="608" s="2" customFormat="1" ht="24.15" customHeight="1">
      <c r="A608" s="41"/>
      <c r="B608" s="42"/>
      <c r="C608" s="206" t="s">
        <v>707</v>
      </c>
      <c r="D608" s="206" t="s">
        <v>121</v>
      </c>
      <c r="E608" s="207" t="s">
        <v>708</v>
      </c>
      <c r="F608" s="208" t="s">
        <v>709</v>
      </c>
      <c r="G608" s="209" t="s">
        <v>432</v>
      </c>
      <c r="H608" s="210">
        <v>0.16</v>
      </c>
      <c r="I608" s="211"/>
      <c r="J608" s="212">
        <f>ROUND(I608*H608,2)</f>
        <v>0</v>
      </c>
      <c r="K608" s="208" t="s">
        <v>125</v>
      </c>
      <c r="L608" s="47"/>
      <c r="M608" s="213" t="s">
        <v>21</v>
      </c>
      <c r="N608" s="214" t="s">
        <v>45</v>
      </c>
      <c r="O608" s="87"/>
      <c r="P608" s="215">
        <f>O608*H608</f>
        <v>0</v>
      </c>
      <c r="Q608" s="215">
        <v>0</v>
      </c>
      <c r="R608" s="215">
        <f>Q608*H608</f>
        <v>0</v>
      </c>
      <c r="S608" s="215">
        <v>1.8</v>
      </c>
      <c r="T608" s="216">
        <f>S608*H608</f>
        <v>0.28800000000000003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7" t="s">
        <v>126</v>
      </c>
      <c r="AT608" s="217" t="s">
        <v>121</v>
      </c>
      <c r="AU608" s="217" t="s">
        <v>84</v>
      </c>
      <c r="AY608" s="19" t="s">
        <v>118</v>
      </c>
      <c r="BE608" s="218">
        <f>IF(N608="základní",J608,0)</f>
        <v>0</v>
      </c>
      <c r="BF608" s="218">
        <f>IF(N608="snížená",J608,0)</f>
        <v>0</v>
      </c>
      <c r="BG608" s="218">
        <f>IF(N608="zákl. přenesená",J608,0)</f>
        <v>0</v>
      </c>
      <c r="BH608" s="218">
        <f>IF(N608="sníž. přenesená",J608,0)</f>
        <v>0</v>
      </c>
      <c r="BI608" s="218">
        <f>IF(N608="nulová",J608,0)</f>
        <v>0</v>
      </c>
      <c r="BJ608" s="19" t="s">
        <v>79</v>
      </c>
      <c r="BK608" s="218">
        <f>ROUND(I608*H608,2)</f>
        <v>0</v>
      </c>
      <c r="BL608" s="19" t="s">
        <v>126</v>
      </c>
      <c r="BM608" s="217" t="s">
        <v>710</v>
      </c>
    </row>
    <row r="609" s="2" customFormat="1">
      <c r="A609" s="41"/>
      <c r="B609" s="42"/>
      <c r="C609" s="43"/>
      <c r="D609" s="219" t="s">
        <v>128</v>
      </c>
      <c r="E609" s="43"/>
      <c r="F609" s="220" t="s">
        <v>711</v>
      </c>
      <c r="G609" s="43"/>
      <c r="H609" s="43"/>
      <c r="I609" s="221"/>
      <c r="J609" s="43"/>
      <c r="K609" s="43"/>
      <c r="L609" s="47"/>
      <c r="M609" s="222"/>
      <c r="N609" s="223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19" t="s">
        <v>128</v>
      </c>
      <c r="AU609" s="19" t="s">
        <v>84</v>
      </c>
    </row>
    <row r="610" s="2" customFormat="1">
      <c r="A610" s="41"/>
      <c r="B610" s="42"/>
      <c r="C610" s="43"/>
      <c r="D610" s="224" t="s">
        <v>130</v>
      </c>
      <c r="E610" s="43"/>
      <c r="F610" s="225" t="s">
        <v>712</v>
      </c>
      <c r="G610" s="43"/>
      <c r="H610" s="43"/>
      <c r="I610" s="221"/>
      <c r="J610" s="43"/>
      <c r="K610" s="43"/>
      <c r="L610" s="47"/>
      <c r="M610" s="222"/>
      <c r="N610" s="223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19" t="s">
        <v>130</v>
      </c>
      <c r="AU610" s="19" t="s">
        <v>84</v>
      </c>
    </row>
    <row r="611" s="13" customFormat="1">
      <c r="A611" s="13"/>
      <c r="B611" s="226"/>
      <c r="C611" s="227"/>
      <c r="D611" s="219" t="s">
        <v>132</v>
      </c>
      <c r="E611" s="228" t="s">
        <v>21</v>
      </c>
      <c r="F611" s="229" t="s">
        <v>713</v>
      </c>
      <c r="G611" s="227"/>
      <c r="H611" s="230">
        <v>0.16</v>
      </c>
      <c r="I611" s="231"/>
      <c r="J611" s="227"/>
      <c r="K611" s="227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132</v>
      </c>
      <c r="AU611" s="236" t="s">
        <v>84</v>
      </c>
      <c r="AV611" s="13" t="s">
        <v>84</v>
      </c>
      <c r="AW611" s="13" t="s">
        <v>36</v>
      </c>
      <c r="AX611" s="13" t="s">
        <v>79</v>
      </c>
      <c r="AY611" s="236" t="s">
        <v>118</v>
      </c>
    </row>
    <row r="612" s="2" customFormat="1" ht="24.15" customHeight="1">
      <c r="A612" s="41"/>
      <c r="B612" s="42"/>
      <c r="C612" s="206" t="s">
        <v>714</v>
      </c>
      <c r="D612" s="206" t="s">
        <v>121</v>
      </c>
      <c r="E612" s="207" t="s">
        <v>715</v>
      </c>
      <c r="F612" s="208" t="s">
        <v>716</v>
      </c>
      <c r="G612" s="209" t="s">
        <v>124</v>
      </c>
      <c r="H612" s="210">
        <v>65</v>
      </c>
      <c r="I612" s="211"/>
      <c r="J612" s="212">
        <f>ROUND(I612*H612,2)</f>
        <v>0</v>
      </c>
      <c r="K612" s="208" t="s">
        <v>125</v>
      </c>
      <c r="L612" s="47"/>
      <c r="M612" s="213" t="s">
        <v>21</v>
      </c>
      <c r="N612" s="214" t="s">
        <v>45</v>
      </c>
      <c r="O612" s="87"/>
      <c r="P612" s="215">
        <f>O612*H612</f>
        <v>0</v>
      </c>
      <c r="Q612" s="215">
        <v>0</v>
      </c>
      <c r="R612" s="215">
        <f>Q612*H612</f>
        <v>0</v>
      </c>
      <c r="S612" s="215">
        <v>0.014999999999999999</v>
      </c>
      <c r="T612" s="216">
        <f>S612*H612</f>
        <v>0.97499999999999998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7" t="s">
        <v>126</v>
      </c>
      <c r="AT612" s="217" t="s">
        <v>121</v>
      </c>
      <c r="AU612" s="217" t="s">
        <v>84</v>
      </c>
      <c r="AY612" s="19" t="s">
        <v>118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79</v>
      </c>
      <c r="BK612" s="218">
        <f>ROUND(I612*H612,2)</f>
        <v>0</v>
      </c>
      <c r="BL612" s="19" t="s">
        <v>126</v>
      </c>
      <c r="BM612" s="217" t="s">
        <v>717</v>
      </c>
    </row>
    <row r="613" s="2" customFormat="1">
      <c r="A613" s="41"/>
      <c r="B613" s="42"/>
      <c r="C613" s="43"/>
      <c r="D613" s="219" t="s">
        <v>128</v>
      </c>
      <c r="E613" s="43"/>
      <c r="F613" s="220" t="s">
        <v>718</v>
      </c>
      <c r="G613" s="43"/>
      <c r="H613" s="43"/>
      <c r="I613" s="221"/>
      <c r="J613" s="43"/>
      <c r="K613" s="43"/>
      <c r="L613" s="47"/>
      <c r="M613" s="222"/>
      <c r="N613" s="223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19" t="s">
        <v>128</v>
      </c>
      <c r="AU613" s="19" t="s">
        <v>84</v>
      </c>
    </row>
    <row r="614" s="2" customFormat="1">
      <c r="A614" s="41"/>
      <c r="B614" s="42"/>
      <c r="C614" s="43"/>
      <c r="D614" s="224" t="s">
        <v>130</v>
      </c>
      <c r="E614" s="43"/>
      <c r="F614" s="225" t="s">
        <v>719</v>
      </c>
      <c r="G614" s="43"/>
      <c r="H614" s="43"/>
      <c r="I614" s="221"/>
      <c r="J614" s="43"/>
      <c r="K614" s="43"/>
      <c r="L614" s="47"/>
      <c r="M614" s="222"/>
      <c r="N614" s="223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19" t="s">
        <v>130</v>
      </c>
      <c r="AU614" s="19" t="s">
        <v>84</v>
      </c>
    </row>
    <row r="615" s="13" customFormat="1">
      <c r="A615" s="13"/>
      <c r="B615" s="226"/>
      <c r="C615" s="227"/>
      <c r="D615" s="219" t="s">
        <v>132</v>
      </c>
      <c r="E615" s="228" t="s">
        <v>21</v>
      </c>
      <c r="F615" s="229" t="s">
        <v>720</v>
      </c>
      <c r="G615" s="227"/>
      <c r="H615" s="230">
        <v>1</v>
      </c>
      <c r="I615" s="231"/>
      <c r="J615" s="227"/>
      <c r="K615" s="227"/>
      <c r="L615" s="232"/>
      <c r="M615" s="233"/>
      <c r="N615" s="234"/>
      <c r="O615" s="234"/>
      <c r="P615" s="234"/>
      <c r="Q615" s="234"/>
      <c r="R615" s="234"/>
      <c r="S615" s="234"/>
      <c r="T615" s="23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6" t="s">
        <v>132</v>
      </c>
      <c r="AU615" s="236" t="s">
        <v>84</v>
      </c>
      <c r="AV615" s="13" t="s">
        <v>84</v>
      </c>
      <c r="AW615" s="13" t="s">
        <v>36</v>
      </c>
      <c r="AX615" s="13" t="s">
        <v>74</v>
      </c>
      <c r="AY615" s="236" t="s">
        <v>118</v>
      </c>
    </row>
    <row r="616" s="13" customFormat="1">
      <c r="A616" s="13"/>
      <c r="B616" s="226"/>
      <c r="C616" s="227"/>
      <c r="D616" s="219" t="s">
        <v>132</v>
      </c>
      <c r="E616" s="228" t="s">
        <v>21</v>
      </c>
      <c r="F616" s="229" t="s">
        <v>334</v>
      </c>
      <c r="G616" s="227"/>
      <c r="H616" s="230">
        <v>1</v>
      </c>
      <c r="I616" s="231"/>
      <c r="J616" s="227"/>
      <c r="K616" s="227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132</v>
      </c>
      <c r="AU616" s="236" t="s">
        <v>84</v>
      </c>
      <c r="AV616" s="13" t="s">
        <v>84</v>
      </c>
      <c r="AW616" s="13" t="s">
        <v>36</v>
      </c>
      <c r="AX616" s="13" t="s">
        <v>74</v>
      </c>
      <c r="AY616" s="236" t="s">
        <v>118</v>
      </c>
    </row>
    <row r="617" s="13" customFormat="1">
      <c r="A617" s="13"/>
      <c r="B617" s="226"/>
      <c r="C617" s="227"/>
      <c r="D617" s="219" t="s">
        <v>132</v>
      </c>
      <c r="E617" s="228" t="s">
        <v>21</v>
      </c>
      <c r="F617" s="229" t="s">
        <v>356</v>
      </c>
      <c r="G617" s="227"/>
      <c r="H617" s="230">
        <v>4</v>
      </c>
      <c r="I617" s="231"/>
      <c r="J617" s="227"/>
      <c r="K617" s="227"/>
      <c r="L617" s="232"/>
      <c r="M617" s="233"/>
      <c r="N617" s="234"/>
      <c r="O617" s="234"/>
      <c r="P617" s="234"/>
      <c r="Q617" s="234"/>
      <c r="R617" s="234"/>
      <c r="S617" s="234"/>
      <c r="T617" s="23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6" t="s">
        <v>132</v>
      </c>
      <c r="AU617" s="236" t="s">
        <v>84</v>
      </c>
      <c r="AV617" s="13" t="s">
        <v>84</v>
      </c>
      <c r="AW617" s="13" t="s">
        <v>36</v>
      </c>
      <c r="AX617" s="13" t="s">
        <v>74</v>
      </c>
      <c r="AY617" s="236" t="s">
        <v>118</v>
      </c>
    </row>
    <row r="618" s="13" customFormat="1">
      <c r="A618" s="13"/>
      <c r="B618" s="226"/>
      <c r="C618" s="227"/>
      <c r="D618" s="219" t="s">
        <v>132</v>
      </c>
      <c r="E618" s="228" t="s">
        <v>21</v>
      </c>
      <c r="F618" s="229" t="s">
        <v>403</v>
      </c>
      <c r="G618" s="227"/>
      <c r="H618" s="230">
        <v>1</v>
      </c>
      <c r="I618" s="231"/>
      <c r="J618" s="227"/>
      <c r="K618" s="227"/>
      <c r="L618" s="232"/>
      <c r="M618" s="233"/>
      <c r="N618" s="234"/>
      <c r="O618" s="234"/>
      <c r="P618" s="234"/>
      <c r="Q618" s="234"/>
      <c r="R618" s="234"/>
      <c r="S618" s="234"/>
      <c r="T618" s="235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6" t="s">
        <v>132</v>
      </c>
      <c r="AU618" s="236" t="s">
        <v>84</v>
      </c>
      <c r="AV618" s="13" t="s">
        <v>84</v>
      </c>
      <c r="AW618" s="13" t="s">
        <v>36</v>
      </c>
      <c r="AX618" s="13" t="s">
        <v>74</v>
      </c>
      <c r="AY618" s="236" t="s">
        <v>118</v>
      </c>
    </row>
    <row r="619" s="13" customFormat="1">
      <c r="A619" s="13"/>
      <c r="B619" s="226"/>
      <c r="C619" s="227"/>
      <c r="D619" s="219" t="s">
        <v>132</v>
      </c>
      <c r="E619" s="228" t="s">
        <v>21</v>
      </c>
      <c r="F619" s="229" t="s">
        <v>404</v>
      </c>
      <c r="G619" s="227"/>
      <c r="H619" s="230">
        <v>1</v>
      </c>
      <c r="I619" s="231"/>
      <c r="J619" s="227"/>
      <c r="K619" s="227"/>
      <c r="L619" s="232"/>
      <c r="M619" s="233"/>
      <c r="N619" s="234"/>
      <c r="O619" s="234"/>
      <c r="P619" s="234"/>
      <c r="Q619" s="234"/>
      <c r="R619" s="234"/>
      <c r="S619" s="234"/>
      <c r="T619" s="23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6" t="s">
        <v>132</v>
      </c>
      <c r="AU619" s="236" t="s">
        <v>84</v>
      </c>
      <c r="AV619" s="13" t="s">
        <v>84</v>
      </c>
      <c r="AW619" s="13" t="s">
        <v>36</v>
      </c>
      <c r="AX619" s="13" t="s">
        <v>74</v>
      </c>
      <c r="AY619" s="236" t="s">
        <v>118</v>
      </c>
    </row>
    <row r="620" s="13" customFormat="1">
      <c r="A620" s="13"/>
      <c r="B620" s="226"/>
      <c r="C620" s="227"/>
      <c r="D620" s="219" t="s">
        <v>132</v>
      </c>
      <c r="E620" s="228" t="s">
        <v>21</v>
      </c>
      <c r="F620" s="229" t="s">
        <v>339</v>
      </c>
      <c r="G620" s="227"/>
      <c r="H620" s="230">
        <v>28</v>
      </c>
      <c r="I620" s="231"/>
      <c r="J620" s="227"/>
      <c r="K620" s="227"/>
      <c r="L620" s="232"/>
      <c r="M620" s="233"/>
      <c r="N620" s="234"/>
      <c r="O620" s="234"/>
      <c r="P620" s="234"/>
      <c r="Q620" s="234"/>
      <c r="R620" s="234"/>
      <c r="S620" s="234"/>
      <c r="T620" s="23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6" t="s">
        <v>132</v>
      </c>
      <c r="AU620" s="236" t="s">
        <v>84</v>
      </c>
      <c r="AV620" s="13" t="s">
        <v>84</v>
      </c>
      <c r="AW620" s="13" t="s">
        <v>36</v>
      </c>
      <c r="AX620" s="13" t="s">
        <v>74</v>
      </c>
      <c r="AY620" s="236" t="s">
        <v>118</v>
      </c>
    </row>
    <row r="621" s="13" customFormat="1">
      <c r="A621" s="13"/>
      <c r="B621" s="226"/>
      <c r="C621" s="227"/>
      <c r="D621" s="219" t="s">
        <v>132</v>
      </c>
      <c r="E621" s="228" t="s">
        <v>21</v>
      </c>
      <c r="F621" s="229" t="s">
        <v>357</v>
      </c>
      <c r="G621" s="227"/>
      <c r="H621" s="230">
        <v>8</v>
      </c>
      <c r="I621" s="231"/>
      <c r="J621" s="227"/>
      <c r="K621" s="227"/>
      <c r="L621" s="232"/>
      <c r="M621" s="233"/>
      <c r="N621" s="234"/>
      <c r="O621" s="234"/>
      <c r="P621" s="234"/>
      <c r="Q621" s="234"/>
      <c r="R621" s="234"/>
      <c r="S621" s="234"/>
      <c r="T621" s="235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6" t="s">
        <v>132</v>
      </c>
      <c r="AU621" s="236" t="s">
        <v>84</v>
      </c>
      <c r="AV621" s="13" t="s">
        <v>84</v>
      </c>
      <c r="AW621" s="13" t="s">
        <v>36</v>
      </c>
      <c r="AX621" s="13" t="s">
        <v>74</v>
      </c>
      <c r="AY621" s="236" t="s">
        <v>118</v>
      </c>
    </row>
    <row r="622" s="13" customFormat="1">
      <c r="A622" s="13"/>
      <c r="B622" s="226"/>
      <c r="C622" s="227"/>
      <c r="D622" s="219" t="s">
        <v>132</v>
      </c>
      <c r="E622" s="228" t="s">
        <v>21</v>
      </c>
      <c r="F622" s="229" t="s">
        <v>358</v>
      </c>
      <c r="G622" s="227"/>
      <c r="H622" s="230">
        <v>6</v>
      </c>
      <c r="I622" s="231"/>
      <c r="J622" s="227"/>
      <c r="K622" s="227"/>
      <c r="L622" s="232"/>
      <c r="M622" s="233"/>
      <c r="N622" s="234"/>
      <c r="O622" s="234"/>
      <c r="P622" s="234"/>
      <c r="Q622" s="234"/>
      <c r="R622" s="234"/>
      <c r="S622" s="234"/>
      <c r="T622" s="235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6" t="s">
        <v>132</v>
      </c>
      <c r="AU622" s="236" t="s">
        <v>84</v>
      </c>
      <c r="AV622" s="13" t="s">
        <v>84</v>
      </c>
      <c r="AW622" s="13" t="s">
        <v>36</v>
      </c>
      <c r="AX622" s="13" t="s">
        <v>74</v>
      </c>
      <c r="AY622" s="236" t="s">
        <v>118</v>
      </c>
    </row>
    <row r="623" s="13" customFormat="1">
      <c r="A623" s="13"/>
      <c r="B623" s="226"/>
      <c r="C623" s="227"/>
      <c r="D623" s="219" t="s">
        <v>132</v>
      </c>
      <c r="E623" s="228" t="s">
        <v>21</v>
      </c>
      <c r="F623" s="229" t="s">
        <v>416</v>
      </c>
      <c r="G623" s="227"/>
      <c r="H623" s="230">
        <v>1</v>
      </c>
      <c r="I623" s="231"/>
      <c r="J623" s="227"/>
      <c r="K623" s="227"/>
      <c r="L623" s="232"/>
      <c r="M623" s="233"/>
      <c r="N623" s="234"/>
      <c r="O623" s="234"/>
      <c r="P623" s="234"/>
      <c r="Q623" s="234"/>
      <c r="R623" s="234"/>
      <c r="S623" s="234"/>
      <c r="T623" s="23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6" t="s">
        <v>132</v>
      </c>
      <c r="AU623" s="236" t="s">
        <v>84</v>
      </c>
      <c r="AV623" s="13" t="s">
        <v>84</v>
      </c>
      <c r="AW623" s="13" t="s">
        <v>36</v>
      </c>
      <c r="AX623" s="13" t="s">
        <v>74</v>
      </c>
      <c r="AY623" s="236" t="s">
        <v>118</v>
      </c>
    </row>
    <row r="624" s="13" customFormat="1">
      <c r="A624" s="13"/>
      <c r="B624" s="226"/>
      <c r="C624" s="227"/>
      <c r="D624" s="219" t="s">
        <v>132</v>
      </c>
      <c r="E624" s="228" t="s">
        <v>21</v>
      </c>
      <c r="F624" s="229" t="s">
        <v>359</v>
      </c>
      <c r="G624" s="227"/>
      <c r="H624" s="230">
        <v>2</v>
      </c>
      <c r="I624" s="231"/>
      <c r="J624" s="227"/>
      <c r="K624" s="227"/>
      <c r="L624" s="232"/>
      <c r="M624" s="233"/>
      <c r="N624" s="234"/>
      <c r="O624" s="234"/>
      <c r="P624" s="234"/>
      <c r="Q624" s="234"/>
      <c r="R624" s="234"/>
      <c r="S624" s="234"/>
      <c r="T624" s="235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6" t="s">
        <v>132</v>
      </c>
      <c r="AU624" s="236" t="s">
        <v>84</v>
      </c>
      <c r="AV624" s="13" t="s">
        <v>84</v>
      </c>
      <c r="AW624" s="13" t="s">
        <v>36</v>
      </c>
      <c r="AX624" s="13" t="s">
        <v>74</v>
      </c>
      <c r="AY624" s="236" t="s">
        <v>118</v>
      </c>
    </row>
    <row r="625" s="13" customFormat="1">
      <c r="A625" s="13"/>
      <c r="B625" s="226"/>
      <c r="C625" s="227"/>
      <c r="D625" s="219" t="s">
        <v>132</v>
      </c>
      <c r="E625" s="228" t="s">
        <v>21</v>
      </c>
      <c r="F625" s="229" t="s">
        <v>360</v>
      </c>
      <c r="G625" s="227"/>
      <c r="H625" s="230">
        <v>1</v>
      </c>
      <c r="I625" s="231"/>
      <c r="J625" s="227"/>
      <c r="K625" s="227"/>
      <c r="L625" s="232"/>
      <c r="M625" s="233"/>
      <c r="N625" s="234"/>
      <c r="O625" s="234"/>
      <c r="P625" s="234"/>
      <c r="Q625" s="234"/>
      <c r="R625" s="234"/>
      <c r="S625" s="234"/>
      <c r="T625" s="23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6" t="s">
        <v>132</v>
      </c>
      <c r="AU625" s="236" t="s">
        <v>84</v>
      </c>
      <c r="AV625" s="13" t="s">
        <v>84</v>
      </c>
      <c r="AW625" s="13" t="s">
        <v>36</v>
      </c>
      <c r="AX625" s="13" t="s">
        <v>74</v>
      </c>
      <c r="AY625" s="236" t="s">
        <v>118</v>
      </c>
    </row>
    <row r="626" s="13" customFormat="1">
      <c r="A626" s="13"/>
      <c r="B626" s="226"/>
      <c r="C626" s="227"/>
      <c r="D626" s="219" t="s">
        <v>132</v>
      </c>
      <c r="E626" s="228" t="s">
        <v>21</v>
      </c>
      <c r="F626" s="229" t="s">
        <v>341</v>
      </c>
      <c r="G626" s="227"/>
      <c r="H626" s="230">
        <v>1</v>
      </c>
      <c r="I626" s="231"/>
      <c r="J626" s="227"/>
      <c r="K626" s="227"/>
      <c r="L626" s="232"/>
      <c r="M626" s="233"/>
      <c r="N626" s="234"/>
      <c r="O626" s="234"/>
      <c r="P626" s="234"/>
      <c r="Q626" s="234"/>
      <c r="R626" s="234"/>
      <c r="S626" s="234"/>
      <c r="T626" s="23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6" t="s">
        <v>132</v>
      </c>
      <c r="AU626" s="236" t="s">
        <v>84</v>
      </c>
      <c r="AV626" s="13" t="s">
        <v>84</v>
      </c>
      <c r="AW626" s="13" t="s">
        <v>36</v>
      </c>
      <c r="AX626" s="13" t="s">
        <v>74</v>
      </c>
      <c r="AY626" s="236" t="s">
        <v>118</v>
      </c>
    </row>
    <row r="627" s="13" customFormat="1">
      <c r="A627" s="13"/>
      <c r="B627" s="226"/>
      <c r="C627" s="227"/>
      <c r="D627" s="219" t="s">
        <v>132</v>
      </c>
      <c r="E627" s="228" t="s">
        <v>21</v>
      </c>
      <c r="F627" s="229" t="s">
        <v>342</v>
      </c>
      <c r="G627" s="227"/>
      <c r="H627" s="230">
        <v>1</v>
      </c>
      <c r="I627" s="231"/>
      <c r="J627" s="227"/>
      <c r="K627" s="227"/>
      <c r="L627" s="232"/>
      <c r="M627" s="233"/>
      <c r="N627" s="234"/>
      <c r="O627" s="234"/>
      <c r="P627" s="234"/>
      <c r="Q627" s="234"/>
      <c r="R627" s="234"/>
      <c r="S627" s="234"/>
      <c r="T627" s="23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6" t="s">
        <v>132</v>
      </c>
      <c r="AU627" s="236" t="s">
        <v>84</v>
      </c>
      <c r="AV627" s="13" t="s">
        <v>84</v>
      </c>
      <c r="AW627" s="13" t="s">
        <v>36</v>
      </c>
      <c r="AX627" s="13" t="s">
        <v>74</v>
      </c>
      <c r="AY627" s="236" t="s">
        <v>118</v>
      </c>
    </row>
    <row r="628" s="13" customFormat="1">
      <c r="A628" s="13"/>
      <c r="B628" s="226"/>
      <c r="C628" s="227"/>
      <c r="D628" s="219" t="s">
        <v>132</v>
      </c>
      <c r="E628" s="228" t="s">
        <v>21</v>
      </c>
      <c r="F628" s="229" t="s">
        <v>343</v>
      </c>
      <c r="G628" s="227"/>
      <c r="H628" s="230">
        <v>1</v>
      </c>
      <c r="I628" s="231"/>
      <c r="J628" s="227"/>
      <c r="K628" s="227"/>
      <c r="L628" s="232"/>
      <c r="M628" s="233"/>
      <c r="N628" s="234"/>
      <c r="O628" s="234"/>
      <c r="P628" s="234"/>
      <c r="Q628" s="234"/>
      <c r="R628" s="234"/>
      <c r="S628" s="234"/>
      <c r="T628" s="23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6" t="s">
        <v>132</v>
      </c>
      <c r="AU628" s="236" t="s">
        <v>84</v>
      </c>
      <c r="AV628" s="13" t="s">
        <v>84</v>
      </c>
      <c r="AW628" s="13" t="s">
        <v>36</v>
      </c>
      <c r="AX628" s="13" t="s">
        <v>74</v>
      </c>
      <c r="AY628" s="236" t="s">
        <v>118</v>
      </c>
    </row>
    <row r="629" s="13" customFormat="1">
      <c r="A629" s="13"/>
      <c r="B629" s="226"/>
      <c r="C629" s="227"/>
      <c r="D629" s="219" t="s">
        <v>132</v>
      </c>
      <c r="E629" s="228" t="s">
        <v>21</v>
      </c>
      <c r="F629" s="229" t="s">
        <v>417</v>
      </c>
      <c r="G629" s="227"/>
      <c r="H629" s="230">
        <v>1</v>
      </c>
      <c r="I629" s="231"/>
      <c r="J629" s="227"/>
      <c r="K629" s="227"/>
      <c r="L629" s="232"/>
      <c r="M629" s="233"/>
      <c r="N629" s="234"/>
      <c r="O629" s="234"/>
      <c r="P629" s="234"/>
      <c r="Q629" s="234"/>
      <c r="R629" s="234"/>
      <c r="S629" s="234"/>
      <c r="T629" s="23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6" t="s">
        <v>132</v>
      </c>
      <c r="AU629" s="236" t="s">
        <v>84</v>
      </c>
      <c r="AV629" s="13" t="s">
        <v>84</v>
      </c>
      <c r="AW629" s="13" t="s">
        <v>36</v>
      </c>
      <c r="AX629" s="13" t="s">
        <v>74</v>
      </c>
      <c r="AY629" s="236" t="s">
        <v>118</v>
      </c>
    </row>
    <row r="630" s="13" customFormat="1">
      <c r="A630" s="13"/>
      <c r="B630" s="226"/>
      <c r="C630" s="227"/>
      <c r="D630" s="219" t="s">
        <v>132</v>
      </c>
      <c r="E630" s="228" t="s">
        <v>21</v>
      </c>
      <c r="F630" s="229" t="s">
        <v>418</v>
      </c>
      <c r="G630" s="227"/>
      <c r="H630" s="230">
        <v>1</v>
      </c>
      <c r="I630" s="231"/>
      <c r="J630" s="227"/>
      <c r="K630" s="227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132</v>
      </c>
      <c r="AU630" s="236" t="s">
        <v>84</v>
      </c>
      <c r="AV630" s="13" t="s">
        <v>84</v>
      </c>
      <c r="AW630" s="13" t="s">
        <v>36</v>
      </c>
      <c r="AX630" s="13" t="s">
        <v>74</v>
      </c>
      <c r="AY630" s="236" t="s">
        <v>118</v>
      </c>
    </row>
    <row r="631" s="13" customFormat="1">
      <c r="A631" s="13"/>
      <c r="B631" s="226"/>
      <c r="C631" s="227"/>
      <c r="D631" s="219" t="s">
        <v>132</v>
      </c>
      <c r="E631" s="228" t="s">
        <v>21</v>
      </c>
      <c r="F631" s="229" t="s">
        <v>344</v>
      </c>
      <c r="G631" s="227"/>
      <c r="H631" s="230">
        <v>1</v>
      </c>
      <c r="I631" s="231"/>
      <c r="J631" s="227"/>
      <c r="K631" s="227"/>
      <c r="L631" s="232"/>
      <c r="M631" s="233"/>
      <c r="N631" s="234"/>
      <c r="O631" s="234"/>
      <c r="P631" s="234"/>
      <c r="Q631" s="234"/>
      <c r="R631" s="234"/>
      <c r="S631" s="234"/>
      <c r="T631" s="23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6" t="s">
        <v>132</v>
      </c>
      <c r="AU631" s="236" t="s">
        <v>84</v>
      </c>
      <c r="AV631" s="13" t="s">
        <v>84</v>
      </c>
      <c r="AW631" s="13" t="s">
        <v>36</v>
      </c>
      <c r="AX631" s="13" t="s">
        <v>74</v>
      </c>
      <c r="AY631" s="236" t="s">
        <v>118</v>
      </c>
    </row>
    <row r="632" s="13" customFormat="1">
      <c r="A632" s="13"/>
      <c r="B632" s="226"/>
      <c r="C632" s="227"/>
      <c r="D632" s="219" t="s">
        <v>132</v>
      </c>
      <c r="E632" s="228" t="s">
        <v>21</v>
      </c>
      <c r="F632" s="229" t="s">
        <v>361</v>
      </c>
      <c r="G632" s="227"/>
      <c r="H632" s="230">
        <v>1</v>
      </c>
      <c r="I632" s="231"/>
      <c r="J632" s="227"/>
      <c r="K632" s="227"/>
      <c r="L632" s="232"/>
      <c r="M632" s="233"/>
      <c r="N632" s="234"/>
      <c r="O632" s="234"/>
      <c r="P632" s="234"/>
      <c r="Q632" s="234"/>
      <c r="R632" s="234"/>
      <c r="S632" s="234"/>
      <c r="T632" s="23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6" t="s">
        <v>132</v>
      </c>
      <c r="AU632" s="236" t="s">
        <v>84</v>
      </c>
      <c r="AV632" s="13" t="s">
        <v>84</v>
      </c>
      <c r="AW632" s="13" t="s">
        <v>36</v>
      </c>
      <c r="AX632" s="13" t="s">
        <v>74</v>
      </c>
      <c r="AY632" s="236" t="s">
        <v>118</v>
      </c>
    </row>
    <row r="633" s="13" customFormat="1">
      <c r="A633" s="13"/>
      <c r="B633" s="226"/>
      <c r="C633" s="227"/>
      <c r="D633" s="219" t="s">
        <v>132</v>
      </c>
      <c r="E633" s="228" t="s">
        <v>21</v>
      </c>
      <c r="F633" s="229" t="s">
        <v>424</v>
      </c>
      <c r="G633" s="227"/>
      <c r="H633" s="230">
        <v>1</v>
      </c>
      <c r="I633" s="231"/>
      <c r="J633" s="227"/>
      <c r="K633" s="227"/>
      <c r="L633" s="232"/>
      <c r="M633" s="233"/>
      <c r="N633" s="234"/>
      <c r="O633" s="234"/>
      <c r="P633" s="234"/>
      <c r="Q633" s="234"/>
      <c r="R633" s="234"/>
      <c r="S633" s="234"/>
      <c r="T633" s="23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6" t="s">
        <v>132</v>
      </c>
      <c r="AU633" s="236" t="s">
        <v>84</v>
      </c>
      <c r="AV633" s="13" t="s">
        <v>84</v>
      </c>
      <c r="AW633" s="13" t="s">
        <v>36</v>
      </c>
      <c r="AX633" s="13" t="s">
        <v>74</v>
      </c>
      <c r="AY633" s="236" t="s">
        <v>118</v>
      </c>
    </row>
    <row r="634" s="13" customFormat="1">
      <c r="A634" s="13"/>
      <c r="B634" s="226"/>
      <c r="C634" s="227"/>
      <c r="D634" s="219" t="s">
        <v>132</v>
      </c>
      <c r="E634" s="228" t="s">
        <v>21</v>
      </c>
      <c r="F634" s="229" t="s">
        <v>348</v>
      </c>
      <c r="G634" s="227"/>
      <c r="H634" s="230">
        <v>1</v>
      </c>
      <c r="I634" s="231"/>
      <c r="J634" s="227"/>
      <c r="K634" s="227"/>
      <c r="L634" s="232"/>
      <c r="M634" s="233"/>
      <c r="N634" s="234"/>
      <c r="O634" s="234"/>
      <c r="P634" s="234"/>
      <c r="Q634" s="234"/>
      <c r="R634" s="234"/>
      <c r="S634" s="234"/>
      <c r="T634" s="23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6" t="s">
        <v>132</v>
      </c>
      <c r="AU634" s="236" t="s">
        <v>84</v>
      </c>
      <c r="AV634" s="13" t="s">
        <v>84</v>
      </c>
      <c r="AW634" s="13" t="s">
        <v>36</v>
      </c>
      <c r="AX634" s="13" t="s">
        <v>74</v>
      </c>
      <c r="AY634" s="236" t="s">
        <v>118</v>
      </c>
    </row>
    <row r="635" s="13" customFormat="1">
      <c r="A635" s="13"/>
      <c r="B635" s="226"/>
      <c r="C635" s="227"/>
      <c r="D635" s="219" t="s">
        <v>132</v>
      </c>
      <c r="E635" s="228" t="s">
        <v>21</v>
      </c>
      <c r="F635" s="229" t="s">
        <v>425</v>
      </c>
      <c r="G635" s="227"/>
      <c r="H635" s="230">
        <v>1</v>
      </c>
      <c r="I635" s="231"/>
      <c r="J635" s="227"/>
      <c r="K635" s="227"/>
      <c r="L635" s="232"/>
      <c r="M635" s="233"/>
      <c r="N635" s="234"/>
      <c r="O635" s="234"/>
      <c r="P635" s="234"/>
      <c r="Q635" s="234"/>
      <c r="R635" s="234"/>
      <c r="S635" s="234"/>
      <c r="T635" s="23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6" t="s">
        <v>132</v>
      </c>
      <c r="AU635" s="236" t="s">
        <v>84</v>
      </c>
      <c r="AV635" s="13" t="s">
        <v>84</v>
      </c>
      <c r="AW635" s="13" t="s">
        <v>36</v>
      </c>
      <c r="AX635" s="13" t="s">
        <v>74</v>
      </c>
      <c r="AY635" s="236" t="s">
        <v>118</v>
      </c>
    </row>
    <row r="636" s="13" customFormat="1">
      <c r="A636" s="13"/>
      <c r="B636" s="226"/>
      <c r="C636" s="227"/>
      <c r="D636" s="219" t="s">
        <v>132</v>
      </c>
      <c r="E636" s="228" t="s">
        <v>21</v>
      </c>
      <c r="F636" s="229" t="s">
        <v>426</v>
      </c>
      <c r="G636" s="227"/>
      <c r="H636" s="230">
        <v>1</v>
      </c>
      <c r="I636" s="231"/>
      <c r="J636" s="227"/>
      <c r="K636" s="227"/>
      <c r="L636" s="232"/>
      <c r="M636" s="233"/>
      <c r="N636" s="234"/>
      <c r="O636" s="234"/>
      <c r="P636" s="234"/>
      <c r="Q636" s="234"/>
      <c r="R636" s="234"/>
      <c r="S636" s="234"/>
      <c r="T636" s="235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6" t="s">
        <v>132</v>
      </c>
      <c r="AU636" s="236" t="s">
        <v>84</v>
      </c>
      <c r="AV636" s="13" t="s">
        <v>84</v>
      </c>
      <c r="AW636" s="13" t="s">
        <v>36</v>
      </c>
      <c r="AX636" s="13" t="s">
        <v>74</v>
      </c>
      <c r="AY636" s="236" t="s">
        <v>118</v>
      </c>
    </row>
    <row r="637" s="14" customFormat="1">
      <c r="A637" s="14"/>
      <c r="B637" s="237"/>
      <c r="C637" s="238"/>
      <c r="D637" s="219" t="s">
        <v>132</v>
      </c>
      <c r="E637" s="239" t="s">
        <v>21</v>
      </c>
      <c r="F637" s="240" t="s">
        <v>148</v>
      </c>
      <c r="G637" s="238"/>
      <c r="H637" s="241">
        <v>65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7" t="s">
        <v>132</v>
      </c>
      <c r="AU637" s="247" t="s">
        <v>84</v>
      </c>
      <c r="AV637" s="14" t="s">
        <v>126</v>
      </c>
      <c r="AW637" s="14" t="s">
        <v>36</v>
      </c>
      <c r="AX637" s="14" t="s">
        <v>79</v>
      </c>
      <c r="AY637" s="247" t="s">
        <v>118</v>
      </c>
    </row>
    <row r="638" s="2" customFormat="1" ht="24.15" customHeight="1">
      <c r="A638" s="41"/>
      <c r="B638" s="42"/>
      <c r="C638" s="206" t="s">
        <v>721</v>
      </c>
      <c r="D638" s="206" t="s">
        <v>121</v>
      </c>
      <c r="E638" s="207" t="s">
        <v>722</v>
      </c>
      <c r="F638" s="208" t="s">
        <v>723</v>
      </c>
      <c r="G638" s="209" t="s">
        <v>124</v>
      </c>
      <c r="H638" s="210">
        <v>31</v>
      </c>
      <c r="I638" s="211"/>
      <c r="J638" s="212">
        <f>ROUND(I638*H638,2)</f>
        <v>0</v>
      </c>
      <c r="K638" s="208" t="s">
        <v>125</v>
      </c>
      <c r="L638" s="47"/>
      <c r="M638" s="213" t="s">
        <v>21</v>
      </c>
      <c r="N638" s="214" t="s">
        <v>45</v>
      </c>
      <c r="O638" s="87"/>
      <c r="P638" s="215">
        <f>O638*H638</f>
        <v>0</v>
      </c>
      <c r="Q638" s="215">
        <v>0</v>
      </c>
      <c r="R638" s="215">
        <f>Q638*H638</f>
        <v>0</v>
      </c>
      <c r="S638" s="215">
        <v>0.029999999999999999</v>
      </c>
      <c r="T638" s="216">
        <f>S638*H638</f>
        <v>0.92999999999999994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17" t="s">
        <v>126</v>
      </c>
      <c r="AT638" s="217" t="s">
        <v>121</v>
      </c>
      <c r="AU638" s="217" t="s">
        <v>84</v>
      </c>
      <c r="AY638" s="19" t="s">
        <v>118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79</v>
      </c>
      <c r="BK638" s="218">
        <f>ROUND(I638*H638,2)</f>
        <v>0</v>
      </c>
      <c r="BL638" s="19" t="s">
        <v>126</v>
      </c>
      <c r="BM638" s="217" t="s">
        <v>724</v>
      </c>
    </row>
    <row r="639" s="2" customFormat="1">
      <c r="A639" s="41"/>
      <c r="B639" s="42"/>
      <c r="C639" s="43"/>
      <c r="D639" s="219" t="s">
        <v>128</v>
      </c>
      <c r="E639" s="43"/>
      <c r="F639" s="220" t="s">
        <v>725</v>
      </c>
      <c r="G639" s="43"/>
      <c r="H639" s="43"/>
      <c r="I639" s="221"/>
      <c r="J639" s="43"/>
      <c r="K639" s="43"/>
      <c r="L639" s="47"/>
      <c r="M639" s="222"/>
      <c r="N639" s="223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19" t="s">
        <v>128</v>
      </c>
      <c r="AU639" s="19" t="s">
        <v>84</v>
      </c>
    </row>
    <row r="640" s="2" customFormat="1">
      <c r="A640" s="41"/>
      <c r="B640" s="42"/>
      <c r="C640" s="43"/>
      <c r="D640" s="224" t="s">
        <v>130</v>
      </c>
      <c r="E640" s="43"/>
      <c r="F640" s="225" t="s">
        <v>726</v>
      </c>
      <c r="G640" s="43"/>
      <c r="H640" s="43"/>
      <c r="I640" s="221"/>
      <c r="J640" s="43"/>
      <c r="K640" s="43"/>
      <c r="L640" s="47"/>
      <c r="M640" s="222"/>
      <c r="N640" s="223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19" t="s">
        <v>130</v>
      </c>
      <c r="AU640" s="19" t="s">
        <v>84</v>
      </c>
    </row>
    <row r="641" s="13" customFormat="1">
      <c r="A641" s="13"/>
      <c r="B641" s="226"/>
      <c r="C641" s="227"/>
      <c r="D641" s="219" t="s">
        <v>132</v>
      </c>
      <c r="E641" s="228" t="s">
        <v>21</v>
      </c>
      <c r="F641" s="229" t="s">
        <v>367</v>
      </c>
      <c r="G641" s="227"/>
      <c r="H641" s="230">
        <v>5</v>
      </c>
      <c r="I641" s="231"/>
      <c r="J641" s="227"/>
      <c r="K641" s="227"/>
      <c r="L641" s="232"/>
      <c r="M641" s="233"/>
      <c r="N641" s="234"/>
      <c r="O641" s="234"/>
      <c r="P641" s="234"/>
      <c r="Q641" s="234"/>
      <c r="R641" s="234"/>
      <c r="S641" s="234"/>
      <c r="T641" s="23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6" t="s">
        <v>132</v>
      </c>
      <c r="AU641" s="236" t="s">
        <v>84</v>
      </c>
      <c r="AV641" s="13" t="s">
        <v>84</v>
      </c>
      <c r="AW641" s="13" t="s">
        <v>36</v>
      </c>
      <c r="AX641" s="13" t="s">
        <v>74</v>
      </c>
      <c r="AY641" s="236" t="s">
        <v>118</v>
      </c>
    </row>
    <row r="642" s="13" customFormat="1">
      <c r="A642" s="13"/>
      <c r="B642" s="226"/>
      <c r="C642" s="227"/>
      <c r="D642" s="219" t="s">
        <v>132</v>
      </c>
      <c r="E642" s="228" t="s">
        <v>21</v>
      </c>
      <c r="F642" s="229" t="s">
        <v>368</v>
      </c>
      <c r="G642" s="227"/>
      <c r="H642" s="230">
        <v>5</v>
      </c>
      <c r="I642" s="231"/>
      <c r="J642" s="227"/>
      <c r="K642" s="227"/>
      <c r="L642" s="232"/>
      <c r="M642" s="233"/>
      <c r="N642" s="234"/>
      <c r="O642" s="234"/>
      <c r="P642" s="234"/>
      <c r="Q642" s="234"/>
      <c r="R642" s="234"/>
      <c r="S642" s="234"/>
      <c r="T642" s="23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6" t="s">
        <v>132</v>
      </c>
      <c r="AU642" s="236" t="s">
        <v>84</v>
      </c>
      <c r="AV642" s="13" t="s">
        <v>84</v>
      </c>
      <c r="AW642" s="13" t="s">
        <v>36</v>
      </c>
      <c r="AX642" s="13" t="s">
        <v>74</v>
      </c>
      <c r="AY642" s="236" t="s">
        <v>118</v>
      </c>
    </row>
    <row r="643" s="13" customFormat="1">
      <c r="A643" s="13"/>
      <c r="B643" s="226"/>
      <c r="C643" s="227"/>
      <c r="D643" s="219" t="s">
        <v>132</v>
      </c>
      <c r="E643" s="228" t="s">
        <v>21</v>
      </c>
      <c r="F643" s="229" t="s">
        <v>410</v>
      </c>
      <c r="G643" s="227"/>
      <c r="H643" s="230">
        <v>1</v>
      </c>
      <c r="I643" s="231"/>
      <c r="J643" s="227"/>
      <c r="K643" s="227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132</v>
      </c>
      <c r="AU643" s="236" t="s">
        <v>84</v>
      </c>
      <c r="AV643" s="13" t="s">
        <v>84</v>
      </c>
      <c r="AW643" s="13" t="s">
        <v>36</v>
      </c>
      <c r="AX643" s="13" t="s">
        <v>74</v>
      </c>
      <c r="AY643" s="236" t="s">
        <v>118</v>
      </c>
    </row>
    <row r="644" s="13" customFormat="1">
      <c r="A644" s="13"/>
      <c r="B644" s="226"/>
      <c r="C644" s="227"/>
      <c r="D644" s="219" t="s">
        <v>132</v>
      </c>
      <c r="E644" s="228" t="s">
        <v>21</v>
      </c>
      <c r="F644" s="229" t="s">
        <v>411</v>
      </c>
      <c r="G644" s="227"/>
      <c r="H644" s="230">
        <v>1</v>
      </c>
      <c r="I644" s="231"/>
      <c r="J644" s="227"/>
      <c r="K644" s="227"/>
      <c r="L644" s="232"/>
      <c r="M644" s="233"/>
      <c r="N644" s="234"/>
      <c r="O644" s="234"/>
      <c r="P644" s="234"/>
      <c r="Q644" s="234"/>
      <c r="R644" s="234"/>
      <c r="S644" s="234"/>
      <c r="T644" s="23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6" t="s">
        <v>132</v>
      </c>
      <c r="AU644" s="236" t="s">
        <v>84</v>
      </c>
      <c r="AV644" s="13" t="s">
        <v>84</v>
      </c>
      <c r="AW644" s="13" t="s">
        <v>36</v>
      </c>
      <c r="AX644" s="13" t="s">
        <v>74</v>
      </c>
      <c r="AY644" s="236" t="s">
        <v>118</v>
      </c>
    </row>
    <row r="645" s="13" customFormat="1">
      <c r="A645" s="13"/>
      <c r="B645" s="226"/>
      <c r="C645" s="227"/>
      <c r="D645" s="219" t="s">
        <v>132</v>
      </c>
      <c r="E645" s="228" t="s">
        <v>21</v>
      </c>
      <c r="F645" s="229" t="s">
        <v>412</v>
      </c>
      <c r="G645" s="227"/>
      <c r="H645" s="230">
        <v>1</v>
      </c>
      <c r="I645" s="231"/>
      <c r="J645" s="227"/>
      <c r="K645" s="227"/>
      <c r="L645" s="232"/>
      <c r="M645" s="233"/>
      <c r="N645" s="234"/>
      <c r="O645" s="234"/>
      <c r="P645" s="234"/>
      <c r="Q645" s="234"/>
      <c r="R645" s="234"/>
      <c r="S645" s="234"/>
      <c r="T645" s="23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6" t="s">
        <v>132</v>
      </c>
      <c r="AU645" s="236" t="s">
        <v>84</v>
      </c>
      <c r="AV645" s="13" t="s">
        <v>84</v>
      </c>
      <c r="AW645" s="13" t="s">
        <v>36</v>
      </c>
      <c r="AX645" s="13" t="s">
        <v>74</v>
      </c>
      <c r="AY645" s="236" t="s">
        <v>118</v>
      </c>
    </row>
    <row r="646" s="13" customFormat="1">
      <c r="A646" s="13"/>
      <c r="B646" s="226"/>
      <c r="C646" s="227"/>
      <c r="D646" s="219" t="s">
        <v>132</v>
      </c>
      <c r="E646" s="228" t="s">
        <v>21</v>
      </c>
      <c r="F646" s="229" t="s">
        <v>413</v>
      </c>
      <c r="G646" s="227"/>
      <c r="H646" s="230">
        <v>1</v>
      </c>
      <c r="I646" s="231"/>
      <c r="J646" s="227"/>
      <c r="K646" s="227"/>
      <c r="L646" s="232"/>
      <c r="M646" s="233"/>
      <c r="N646" s="234"/>
      <c r="O646" s="234"/>
      <c r="P646" s="234"/>
      <c r="Q646" s="234"/>
      <c r="R646" s="234"/>
      <c r="S646" s="234"/>
      <c r="T646" s="23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6" t="s">
        <v>132</v>
      </c>
      <c r="AU646" s="236" t="s">
        <v>84</v>
      </c>
      <c r="AV646" s="13" t="s">
        <v>84</v>
      </c>
      <c r="AW646" s="13" t="s">
        <v>36</v>
      </c>
      <c r="AX646" s="13" t="s">
        <v>74</v>
      </c>
      <c r="AY646" s="236" t="s">
        <v>118</v>
      </c>
    </row>
    <row r="647" s="13" customFormat="1">
      <c r="A647" s="13"/>
      <c r="B647" s="226"/>
      <c r="C647" s="227"/>
      <c r="D647" s="219" t="s">
        <v>132</v>
      </c>
      <c r="E647" s="228" t="s">
        <v>21</v>
      </c>
      <c r="F647" s="229" t="s">
        <v>414</v>
      </c>
      <c r="G647" s="227"/>
      <c r="H647" s="230">
        <v>2</v>
      </c>
      <c r="I647" s="231"/>
      <c r="J647" s="227"/>
      <c r="K647" s="227"/>
      <c r="L647" s="232"/>
      <c r="M647" s="233"/>
      <c r="N647" s="234"/>
      <c r="O647" s="234"/>
      <c r="P647" s="234"/>
      <c r="Q647" s="234"/>
      <c r="R647" s="234"/>
      <c r="S647" s="234"/>
      <c r="T647" s="23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6" t="s">
        <v>132</v>
      </c>
      <c r="AU647" s="236" t="s">
        <v>84</v>
      </c>
      <c r="AV647" s="13" t="s">
        <v>84</v>
      </c>
      <c r="AW647" s="13" t="s">
        <v>36</v>
      </c>
      <c r="AX647" s="13" t="s">
        <v>74</v>
      </c>
      <c r="AY647" s="236" t="s">
        <v>118</v>
      </c>
    </row>
    <row r="648" s="13" customFormat="1">
      <c r="A648" s="13"/>
      <c r="B648" s="226"/>
      <c r="C648" s="227"/>
      <c r="D648" s="219" t="s">
        <v>132</v>
      </c>
      <c r="E648" s="228" t="s">
        <v>21</v>
      </c>
      <c r="F648" s="229" t="s">
        <v>415</v>
      </c>
      <c r="G648" s="227"/>
      <c r="H648" s="230">
        <v>2</v>
      </c>
      <c r="I648" s="231"/>
      <c r="J648" s="227"/>
      <c r="K648" s="227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132</v>
      </c>
      <c r="AU648" s="236" t="s">
        <v>84</v>
      </c>
      <c r="AV648" s="13" t="s">
        <v>84</v>
      </c>
      <c r="AW648" s="13" t="s">
        <v>36</v>
      </c>
      <c r="AX648" s="13" t="s">
        <v>74</v>
      </c>
      <c r="AY648" s="236" t="s">
        <v>118</v>
      </c>
    </row>
    <row r="649" s="13" customFormat="1">
      <c r="A649" s="13"/>
      <c r="B649" s="226"/>
      <c r="C649" s="227"/>
      <c r="D649" s="219" t="s">
        <v>132</v>
      </c>
      <c r="E649" s="228" t="s">
        <v>21</v>
      </c>
      <c r="F649" s="229" t="s">
        <v>373</v>
      </c>
      <c r="G649" s="227"/>
      <c r="H649" s="230">
        <v>1</v>
      </c>
      <c r="I649" s="231"/>
      <c r="J649" s="227"/>
      <c r="K649" s="227"/>
      <c r="L649" s="232"/>
      <c r="M649" s="233"/>
      <c r="N649" s="234"/>
      <c r="O649" s="234"/>
      <c r="P649" s="234"/>
      <c r="Q649" s="234"/>
      <c r="R649" s="234"/>
      <c r="S649" s="234"/>
      <c r="T649" s="23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6" t="s">
        <v>132</v>
      </c>
      <c r="AU649" s="236" t="s">
        <v>84</v>
      </c>
      <c r="AV649" s="13" t="s">
        <v>84</v>
      </c>
      <c r="AW649" s="13" t="s">
        <v>36</v>
      </c>
      <c r="AX649" s="13" t="s">
        <v>74</v>
      </c>
      <c r="AY649" s="236" t="s">
        <v>118</v>
      </c>
    </row>
    <row r="650" s="13" customFormat="1">
      <c r="A650" s="13"/>
      <c r="B650" s="226"/>
      <c r="C650" s="227"/>
      <c r="D650" s="219" t="s">
        <v>132</v>
      </c>
      <c r="E650" s="228" t="s">
        <v>21</v>
      </c>
      <c r="F650" s="229" t="s">
        <v>419</v>
      </c>
      <c r="G650" s="227"/>
      <c r="H650" s="230">
        <v>2</v>
      </c>
      <c r="I650" s="231"/>
      <c r="J650" s="227"/>
      <c r="K650" s="227"/>
      <c r="L650" s="232"/>
      <c r="M650" s="233"/>
      <c r="N650" s="234"/>
      <c r="O650" s="234"/>
      <c r="P650" s="234"/>
      <c r="Q650" s="234"/>
      <c r="R650" s="234"/>
      <c r="S650" s="234"/>
      <c r="T650" s="235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6" t="s">
        <v>132</v>
      </c>
      <c r="AU650" s="236" t="s">
        <v>84</v>
      </c>
      <c r="AV650" s="13" t="s">
        <v>84</v>
      </c>
      <c r="AW650" s="13" t="s">
        <v>36</v>
      </c>
      <c r="AX650" s="13" t="s">
        <v>74</v>
      </c>
      <c r="AY650" s="236" t="s">
        <v>118</v>
      </c>
    </row>
    <row r="651" s="13" customFormat="1">
      <c r="A651" s="13"/>
      <c r="B651" s="226"/>
      <c r="C651" s="227"/>
      <c r="D651" s="219" t="s">
        <v>132</v>
      </c>
      <c r="E651" s="228" t="s">
        <v>21</v>
      </c>
      <c r="F651" s="229" t="s">
        <v>420</v>
      </c>
      <c r="G651" s="227"/>
      <c r="H651" s="230">
        <v>1</v>
      </c>
      <c r="I651" s="231"/>
      <c r="J651" s="227"/>
      <c r="K651" s="227"/>
      <c r="L651" s="232"/>
      <c r="M651" s="233"/>
      <c r="N651" s="234"/>
      <c r="O651" s="234"/>
      <c r="P651" s="234"/>
      <c r="Q651" s="234"/>
      <c r="R651" s="234"/>
      <c r="S651" s="234"/>
      <c r="T651" s="235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6" t="s">
        <v>132</v>
      </c>
      <c r="AU651" s="236" t="s">
        <v>84</v>
      </c>
      <c r="AV651" s="13" t="s">
        <v>84</v>
      </c>
      <c r="AW651" s="13" t="s">
        <v>36</v>
      </c>
      <c r="AX651" s="13" t="s">
        <v>74</v>
      </c>
      <c r="AY651" s="236" t="s">
        <v>118</v>
      </c>
    </row>
    <row r="652" s="13" customFormat="1">
      <c r="A652" s="13"/>
      <c r="B652" s="226"/>
      <c r="C652" s="227"/>
      <c r="D652" s="219" t="s">
        <v>132</v>
      </c>
      <c r="E652" s="228" t="s">
        <v>21</v>
      </c>
      <c r="F652" s="229" t="s">
        <v>421</v>
      </c>
      <c r="G652" s="227"/>
      <c r="H652" s="230">
        <v>1</v>
      </c>
      <c r="I652" s="231"/>
      <c r="J652" s="227"/>
      <c r="K652" s="227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132</v>
      </c>
      <c r="AU652" s="236" t="s">
        <v>84</v>
      </c>
      <c r="AV652" s="13" t="s">
        <v>84</v>
      </c>
      <c r="AW652" s="13" t="s">
        <v>36</v>
      </c>
      <c r="AX652" s="13" t="s">
        <v>74</v>
      </c>
      <c r="AY652" s="236" t="s">
        <v>118</v>
      </c>
    </row>
    <row r="653" s="13" customFormat="1">
      <c r="A653" s="13"/>
      <c r="B653" s="226"/>
      <c r="C653" s="227"/>
      <c r="D653" s="219" t="s">
        <v>132</v>
      </c>
      <c r="E653" s="228" t="s">
        <v>21</v>
      </c>
      <c r="F653" s="229" t="s">
        <v>374</v>
      </c>
      <c r="G653" s="227"/>
      <c r="H653" s="230">
        <v>1</v>
      </c>
      <c r="I653" s="231"/>
      <c r="J653" s="227"/>
      <c r="K653" s="227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132</v>
      </c>
      <c r="AU653" s="236" t="s">
        <v>84</v>
      </c>
      <c r="AV653" s="13" t="s">
        <v>84</v>
      </c>
      <c r="AW653" s="13" t="s">
        <v>36</v>
      </c>
      <c r="AX653" s="13" t="s">
        <v>74</v>
      </c>
      <c r="AY653" s="236" t="s">
        <v>118</v>
      </c>
    </row>
    <row r="654" s="13" customFormat="1">
      <c r="A654" s="13"/>
      <c r="B654" s="226"/>
      <c r="C654" s="227"/>
      <c r="D654" s="219" t="s">
        <v>132</v>
      </c>
      <c r="E654" s="228" t="s">
        <v>21</v>
      </c>
      <c r="F654" s="229" t="s">
        <v>422</v>
      </c>
      <c r="G654" s="227"/>
      <c r="H654" s="230">
        <v>2</v>
      </c>
      <c r="I654" s="231"/>
      <c r="J654" s="227"/>
      <c r="K654" s="227"/>
      <c r="L654" s="232"/>
      <c r="M654" s="233"/>
      <c r="N654" s="234"/>
      <c r="O654" s="234"/>
      <c r="P654" s="234"/>
      <c r="Q654" s="234"/>
      <c r="R654" s="234"/>
      <c r="S654" s="234"/>
      <c r="T654" s="23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6" t="s">
        <v>132</v>
      </c>
      <c r="AU654" s="236" t="s">
        <v>84</v>
      </c>
      <c r="AV654" s="13" t="s">
        <v>84</v>
      </c>
      <c r="AW654" s="13" t="s">
        <v>36</v>
      </c>
      <c r="AX654" s="13" t="s">
        <v>74</v>
      </c>
      <c r="AY654" s="236" t="s">
        <v>118</v>
      </c>
    </row>
    <row r="655" s="13" customFormat="1">
      <c r="A655" s="13"/>
      <c r="B655" s="226"/>
      <c r="C655" s="227"/>
      <c r="D655" s="219" t="s">
        <v>132</v>
      </c>
      <c r="E655" s="228" t="s">
        <v>21</v>
      </c>
      <c r="F655" s="229" t="s">
        <v>423</v>
      </c>
      <c r="G655" s="227"/>
      <c r="H655" s="230">
        <v>2</v>
      </c>
      <c r="I655" s="231"/>
      <c r="J655" s="227"/>
      <c r="K655" s="227"/>
      <c r="L655" s="232"/>
      <c r="M655" s="233"/>
      <c r="N655" s="234"/>
      <c r="O655" s="234"/>
      <c r="P655" s="234"/>
      <c r="Q655" s="234"/>
      <c r="R655" s="234"/>
      <c r="S655" s="234"/>
      <c r="T655" s="23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6" t="s">
        <v>132</v>
      </c>
      <c r="AU655" s="236" t="s">
        <v>84</v>
      </c>
      <c r="AV655" s="13" t="s">
        <v>84</v>
      </c>
      <c r="AW655" s="13" t="s">
        <v>36</v>
      </c>
      <c r="AX655" s="13" t="s">
        <v>74</v>
      </c>
      <c r="AY655" s="236" t="s">
        <v>118</v>
      </c>
    </row>
    <row r="656" s="13" customFormat="1">
      <c r="A656" s="13"/>
      <c r="B656" s="226"/>
      <c r="C656" s="227"/>
      <c r="D656" s="219" t="s">
        <v>132</v>
      </c>
      <c r="E656" s="228" t="s">
        <v>21</v>
      </c>
      <c r="F656" s="229" t="s">
        <v>427</v>
      </c>
      <c r="G656" s="227"/>
      <c r="H656" s="230">
        <v>1</v>
      </c>
      <c r="I656" s="231"/>
      <c r="J656" s="227"/>
      <c r="K656" s="227"/>
      <c r="L656" s="232"/>
      <c r="M656" s="233"/>
      <c r="N656" s="234"/>
      <c r="O656" s="234"/>
      <c r="P656" s="234"/>
      <c r="Q656" s="234"/>
      <c r="R656" s="234"/>
      <c r="S656" s="234"/>
      <c r="T656" s="23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6" t="s">
        <v>132</v>
      </c>
      <c r="AU656" s="236" t="s">
        <v>84</v>
      </c>
      <c r="AV656" s="13" t="s">
        <v>84</v>
      </c>
      <c r="AW656" s="13" t="s">
        <v>36</v>
      </c>
      <c r="AX656" s="13" t="s">
        <v>74</v>
      </c>
      <c r="AY656" s="236" t="s">
        <v>118</v>
      </c>
    </row>
    <row r="657" s="13" customFormat="1">
      <c r="A657" s="13"/>
      <c r="B657" s="226"/>
      <c r="C657" s="227"/>
      <c r="D657" s="219" t="s">
        <v>132</v>
      </c>
      <c r="E657" s="228" t="s">
        <v>21</v>
      </c>
      <c r="F657" s="229" t="s">
        <v>428</v>
      </c>
      <c r="G657" s="227"/>
      <c r="H657" s="230">
        <v>1</v>
      </c>
      <c r="I657" s="231"/>
      <c r="J657" s="227"/>
      <c r="K657" s="227"/>
      <c r="L657" s="232"/>
      <c r="M657" s="233"/>
      <c r="N657" s="234"/>
      <c r="O657" s="234"/>
      <c r="P657" s="234"/>
      <c r="Q657" s="234"/>
      <c r="R657" s="234"/>
      <c r="S657" s="234"/>
      <c r="T657" s="235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6" t="s">
        <v>132</v>
      </c>
      <c r="AU657" s="236" t="s">
        <v>84</v>
      </c>
      <c r="AV657" s="13" t="s">
        <v>84</v>
      </c>
      <c r="AW657" s="13" t="s">
        <v>36</v>
      </c>
      <c r="AX657" s="13" t="s">
        <v>74</v>
      </c>
      <c r="AY657" s="236" t="s">
        <v>118</v>
      </c>
    </row>
    <row r="658" s="13" customFormat="1">
      <c r="A658" s="13"/>
      <c r="B658" s="226"/>
      <c r="C658" s="227"/>
      <c r="D658" s="219" t="s">
        <v>132</v>
      </c>
      <c r="E658" s="228" t="s">
        <v>21</v>
      </c>
      <c r="F658" s="229" t="s">
        <v>379</v>
      </c>
      <c r="G658" s="227"/>
      <c r="H658" s="230">
        <v>1</v>
      </c>
      <c r="I658" s="231"/>
      <c r="J658" s="227"/>
      <c r="K658" s="227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132</v>
      </c>
      <c r="AU658" s="236" t="s">
        <v>84</v>
      </c>
      <c r="AV658" s="13" t="s">
        <v>84</v>
      </c>
      <c r="AW658" s="13" t="s">
        <v>36</v>
      </c>
      <c r="AX658" s="13" t="s">
        <v>74</v>
      </c>
      <c r="AY658" s="236" t="s">
        <v>118</v>
      </c>
    </row>
    <row r="659" s="14" customFormat="1">
      <c r="A659" s="14"/>
      <c r="B659" s="237"/>
      <c r="C659" s="238"/>
      <c r="D659" s="219" t="s">
        <v>132</v>
      </c>
      <c r="E659" s="239" t="s">
        <v>21</v>
      </c>
      <c r="F659" s="240" t="s">
        <v>148</v>
      </c>
      <c r="G659" s="238"/>
      <c r="H659" s="241">
        <v>31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132</v>
      </c>
      <c r="AU659" s="247" t="s">
        <v>84</v>
      </c>
      <c r="AV659" s="14" t="s">
        <v>126</v>
      </c>
      <c r="AW659" s="14" t="s">
        <v>36</v>
      </c>
      <c r="AX659" s="14" t="s">
        <v>79</v>
      </c>
      <c r="AY659" s="247" t="s">
        <v>118</v>
      </c>
    </row>
    <row r="660" s="2" customFormat="1" ht="24.15" customHeight="1">
      <c r="A660" s="41"/>
      <c r="B660" s="42"/>
      <c r="C660" s="206" t="s">
        <v>727</v>
      </c>
      <c r="D660" s="206" t="s">
        <v>121</v>
      </c>
      <c r="E660" s="207" t="s">
        <v>728</v>
      </c>
      <c r="F660" s="208" t="s">
        <v>729</v>
      </c>
      <c r="G660" s="209" t="s">
        <v>136</v>
      </c>
      <c r="H660" s="210">
        <v>1.786</v>
      </c>
      <c r="I660" s="211"/>
      <c r="J660" s="212">
        <f>ROUND(I660*H660,2)</f>
        <v>0</v>
      </c>
      <c r="K660" s="208" t="s">
        <v>125</v>
      </c>
      <c r="L660" s="47"/>
      <c r="M660" s="213" t="s">
        <v>21</v>
      </c>
      <c r="N660" s="214" t="s">
        <v>45</v>
      </c>
      <c r="O660" s="87"/>
      <c r="P660" s="215">
        <f>O660*H660</f>
        <v>0</v>
      </c>
      <c r="Q660" s="215">
        <v>0</v>
      </c>
      <c r="R660" s="215">
        <f>Q660*H660</f>
        <v>0</v>
      </c>
      <c r="S660" s="215">
        <v>0.055</v>
      </c>
      <c r="T660" s="216">
        <f>S660*H660</f>
        <v>0.098229999999999998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7" t="s">
        <v>126</v>
      </c>
      <c r="AT660" s="217" t="s">
        <v>121</v>
      </c>
      <c r="AU660" s="217" t="s">
        <v>84</v>
      </c>
      <c r="AY660" s="19" t="s">
        <v>118</v>
      </c>
      <c r="BE660" s="218">
        <f>IF(N660="základní",J660,0)</f>
        <v>0</v>
      </c>
      <c r="BF660" s="218">
        <f>IF(N660="snížená",J660,0)</f>
        <v>0</v>
      </c>
      <c r="BG660" s="218">
        <f>IF(N660="zákl. přenesená",J660,0)</f>
        <v>0</v>
      </c>
      <c r="BH660" s="218">
        <f>IF(N660="sníž. přenesená",J660,0)</f>
        <v>0</v>
      </c>
      <c r="BI660" s="218">
        <f>IF(N660="nulová",J660,0)</f>
        <v>0</v>
      </c>
      <c r="BJ660" s="19" t="s">
        <v>79</v>
      </c>
      <c r="BK660" s="218">
        <f>ROUND(I660*H660,2)</f>
        <v>0</v>
      </c>
      <c r="BL660" s="19" t="s">
        <v>126</v>
      </c>
      <c r="BM660" s="217" t="s">
        <v>730</v>
      </c>
    </row>
    <row r="661" s="2" customFormat="1">
      <c r="A661" s="41"/>
      <c r="B661" s="42"/>
      <c r="C661" s="43"/>
      <c r="D661" s="219" t="s">
        <v>128</v>
      </c>
      <c r="E661" s="43"/>
      <c r="F661" s="220" t="s">
        <v>731</v>
      </c>
      <c r="G661" s="43"/>
      <c r="H661" s="43"/>
      <c r="I661" s="221"/>
      <c r="J661" s="43"/>
      <c r="K661" s="43"/>
      <c r="L661" s="47"/>
      <c r="M661" s="222"/>
      <c r="N661" s="223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19" t="s">
        <v>128</v>
      </c>
      <c r="AU661" s="19" t="s">
        <v>84</v>
      </c>
    </row>
    <row r="662" s="2" customFormat="1">
      <c r="A662" s="41"/>
      <c r="B662" s="42"/>
      <c r="C662" s="43"/>
      <c r="D662" s="224" t="s">
        <v>130</v>
      </c>
      <c r="E662" s="43"/>
      <c r="F662" s="225" t="s">
        <v>732</v>
      </c>
      <c r="G662" s="43"/>
      <c r="H662" s="43"/>
      <c r="I662" s="221"/>
      <c r="J662" s="43"/>
      <c r="K662" s="43"/>
      <c r="L662" s="47"/>
      <c r="M662" s="222"/>
      <c r="N662" s="223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19" t="s">
        <v>130</v>
      </c>
      <c r="AU662" s="19" t="s">
        <v>84</v>
      </c>
    </row>
    <row r="663" s="13" customFormat="1">
      <c r="A663" s="13"/>
      <c r="B663" s="226"/>
      <c r="C663" s="227"/>
      <c r="D663" s="219" t="s">
        <v>132</v>
      </c>
      <c r="E663" s="228" t="s">
        <v>21</v>
      </c>
      <c r="F663" s="229" t="s">
        <v>140</v>
      </c>
      <c r="G663" s="227"/>
      <c r="H663" s="230">
        <v>1.786</v>
      </c>
      <c r="I663" s="231"/>
      <c r="J663" s="227"/>
      <c r="K663" s="227"/>
      <c r="L663" s="232"/>
      <c r="M663" s="233"/>
      <c r="N663" s="234"/>
      <c r="O663" s="234"/>
      <c r="P663" s="234"/>
      <c r="Q663" s="234"/>
      <c r="R663" s="234"/>
      <c r="S663" s="234"/>
      <c r="T663" s="23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6" t="s">
        <v>132</v>
      </c>
      <c r="AU663" s="236" t="s">
        <v>84</v>
      </c>
      <c r="AV663" s="13" t="s">
        <v>84</v>
      </c>
      <c r="AW663" s="13" t="s">
        <v>36</v>
      </c>
      <c r="AX663" s="13" t="s">
        <v>79</v>
      </c>
      <c r="AY663" s="236" t="s">
        <v>118</v>
      </c>
    </row>
    <row r="664" s="2" customFormat="1" ht="24.15" customHeight="1">
      <c r="A664" s="41"/>
      <c r="B664" s="42"/>
      <c r="C664" s="206" t="s">
        <v>733</v>
      </c>
      <c r="D664" s="206" t="s">
        <v>121</v>
      </c>
      <c r="E664" s="207" t="s">
        <v>734</v>
      </c>
      <c r="F664" s="208" t="s">
        <v>735</v>
      </c>
      <c r="G664" s="209" t="s">
        <v>136</v>
      </c>
      <c r="H664" s="210">
        <v>52.173000000000002</v>
      </c>
      <c r="I664" s="211"/>
      <c r="J664" s="212">
        <f>ROUND(I664*H664,2)</f>
        <v>0</v>
      </c>
      <c r="K664" s="208" t="s">
        <v>125</v>
      </c>
      <c r="L664" s="47"/>
      <c r="M664" s="213" t="s">
        <v>21</v>
      </c>
      <c r="N664" s="214" t="s">
        <v>45</v>
      </c>
      <c r="O664" s="87"/>
      <c r="P664" s="215">
        <f>O664*H664</f>
        <v>0</v>
      </c>
      <c r="Q664" s="215">
        <v>0</v>
      </c>
      <c r="R664" s="215">
        <f>Q664*H664</f>
        <v>0</v>
      </c>
      <c r="S664" s="215">
        <v>0.037999999999999999</v>
      </c>
      <c r="T664" s="216">
        <f>S664*H664</f>
        <v>1.9825740000000001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17" t="s">
        <v>126</v>
      </c>
      <c r="AT664" s="217" t="s">
        <v>121</v>
      </c>
      <c r="AU664" s="217" t="s">
        <v>84</v>
      </c>
      <c r="AY664" s="19" t="s">
        <v>118</v>
      </c>
      <c r="BE664" s="218">
        <f>IF(N664="základní",J664,0)</f>
        <v>0</v>
      </c>
      <c r="BF664" s="218">
        <f>IF(N664="snížená",J664,0)</f>
        <v>0</v>
      </c>
      <c r="BG664" s="218">
        <f>IF(N664="zákl. přenesená",J664,0)</f>
        <v>0</v>
      </c>
      <c r="BH664" s="218">
        <f>IF(N664="sníž. přenesená",J664,0)</f>
        <v>0</v>
      </c>
      <c r="BI664" s="218">
        <f>IF(N664="nulová",J664,0)</f>
        <v>0</v>
      </c>
      <c r="BJ664" s="19" t="s">
        <v>79</v>
      </c>
      <c r="BK664" s="218">
        <f>ROUND(I664*H664,2)</f>
        <v>0</v>
      </c>
      <c r="BL664" s="19" t="s">
        <v>126</v>
      </c>
      <c r="BM664" s="217" t="s">
        <v>736</v>
      </c>
    </row>
    <row r="665" s="2" customFormat="1">
      <c r="A665" s="41"/>
      <c r="B665" s="42"/>
      <c r="C665" s="43"/>
      <c r="D665" s="219" t="s">
        <v>128</v>
      </c>
      <c r="E665" s="43"/>
      <c r="F665" s="220" t="s">
        <v>737</v>
      </c>
      <c r="G665" s="43"/>
      <c r="H665" s="43"/>
      <c r="I665" s="221"/>
      <c r="J665" s="43"/>
      <c r="K665" s="43"/>
      <c r="L665" s="47"/>
      <c r="M665" s="222"/>
      <c r="N665" s="223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19" t="s">
        <v>128</v>
      </c>
      <c r="AU665" s="19" t="s">
        <v>84</v>
      </c>
    </row>
    <row r="666" s="2" customFormat="1">
      <c r="A666" s="41"/>
      <c r="B666" s="42"/>
      <c r="C666" s="43"/>
      <c r="D666" s="224" t="s">
        <v>130</v>
      </c>
      <c r="E666" s="43"/>
      <c r="F666" s="225" t="s">
        <v>738</v>
      </c>
      <c r="G666" s="43"/>
      <c r="H666" s="43"/>
      <c r="I666" s="221"/>
      <c r="J666" s="43"/>
      <c r="K666" s="43"/>
      <c r="L666" s="47"/>
      <c r="M666" s="222"/>
      <c r="N666" s="223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19" t="s">
        <v>130</v>
      </c>
      <c r="AU666" s="19" t="s">
        <v>84</v>
      </c>
    </row>
    <row r="667" s="13" customFormat="1">
      <c r="A667" s="13"/>
      <c r="B667" s="226"/>
      <c r="C667" s="227"/>
      <c r="D667" s="219" t="s">
        <v>132</v>
      </c>
      <c r="E667" s="228" t="s">
        <v>21</v>
      </c>
      <c r="F667" s="229" t="s">
        <v>739</v>
      </c>
      <c r="G667" s="227"/>
      <c r="H667" s="230">
        <v>1.3919999999999999</v>
      </c>
      <c r="I667" s="231"/>
      <c r="J667" s="227"/>
      <c r="K667" s="227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132</v>
      </c>
      <c r="AU667" s="236" t="s">
        <v>84</v>
      </c>
      <c r="AV667" s="13" t="s">
        <v>84</v>
      </c>
      <c r="AW667" s="13" t="s">
        <v>36</v>
      </c>
      <c r="AX667" s="13" t="s">
        <v>74</v>
      </c>
      <c r="AY667" s="236" t="s">
        <v>118</v>
      </c>
    </row>
    <row r="668" s="13" customFormat="1">
      <c r="A668" s="13"/>
      <c r="B668" s="226"/>
      <c r="C668" s="227"/>
      <c r="D668" s="219" t="s">
        <v>132</v>
      </c>
      <c r="E668" s="228" t="s">
        <v>21</v>
      </c>
      <c r="F668" s="229" t="s">
        <v>740</v>
      </c>
      <c r="G668" s="227"/>
      <c r="H668" s="230">
        <v>1.3919999999999999</v>
      </c>
      <c r="I668" s="231"/>
      <c r="J668" s="227"/>
      <c r="K668" s="227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132</v>
      </c>
      <c r="AU668" s="236" t="s">
        <v>84</v>
      </c>
      <c r="AV668" s="13" t="s">
        <v>84</v>
      </c>
      <c r="AW668" s="13" t="s">
        <v>36</v>
      </c>
      <c r="AX668" s="13" t="s">
        <v>74</v>
      </c>
      <c r="AY668" s="236" t="s">
        <v>118</v>
      </c>
    </row>
    <row r="669" s="13" customFormat="1">
      <c r="A669" s="13"/>
      <c r="B669" s="226"/>
      <c r="C669" s="227"/>
      <c r="D669" s="219" t="s">
        <v>132</v>
      </c>
      <c r="E669" s="228" t="s">
        <v>21</v>
      </c>
      <c r="F669" s="229" t="s">
        <v>587</v>
      </c>
      <c r="G669" s="227"/>
      <c r="H669" s="230">
        <v>44.659999999999997</v>
      </c>
      <c r="I669" s="231"/>
      <c r="J669" s="227"/>
      <c r="K669" s="227"/>
      <c r="L669" s="232"/>
      <c r="M669" s="233"/>
      <c r="N669" s="234"/>
      <c r="O669" s="234"/>
      <c r="P669" s="234"/>
      <c r="Q669" s="234"/>
      <c r="R669" s="234"/>
      <c r="S669" s="234"/>
      <c r="T669" s="23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6" t="s">
        <v>132</v>
      </c>
      <c r="AU669" s="236" t="s">
        <v>84</v>
      </c>
      <c r="AV669" s="13" t="s">
        <v>84</v>
      </c>
      <c r="AW669" s="13" t="s">
        <v>36</v>
      </c>
      <c r="AX669" s="13" t="s">
        <v>74</v>
      </c>
      <c r="AY669" s="236" t="s">
        <v>118</v>
      </c>
    </row>
    <row r="670" s="13" customFormat="1">
      <c r="A670" s="13"/>
      <c r="B670" s="226"/>
      <c r="C670" s="227"/>
      <c r="D670" s="219" t="s">
        <v>132</v>
      </c>
      <c r="E670" s="228" t="s">
        <v>21</v>
      </c>
      <c r="F670" s="229" t="s">
        <v>588</v>
      </c>
      <c r="G670" s="227"/>
      <c r="H670" s="230">
        <v>1.974</v>
      </c>
      <c r="I670" s="231"/>
      <c r="J670" s="227"/>
      <c r="K670" s="227"/>
      <c r="L670" s="232"/>
      <c r="M670" s="233"/>
      <c r="N670" s="234"/>
      <c r="O670" s="234"/>
      <c r="P670" s="234"/>
      <c r="Q670" s="234"/>
      <c r="R670" s="234"/>
      <c r="S670" s="234"/>
      <c r="T670" s="23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6" t="s">
        <v>132</v>
      </c>
      <c r="AU670" s="236" t="s">
        <v>84</v>
      </c>
      <c r="AV670" s="13" t="s">
        <v>84</v>
      </c>
      <c r="AW670" s="13" t="s">
        <v>36</v>
      </c>
      <c r="AX670" s="13" t="s">
        <v>74</v>
      </c>
      <c r="AY670" s="236" t="s">
        <v>118</v>
      </c>
    </row>
    <row r="671" s="13" customFormat="1">
      <c r="A671" s="13"/>
      <c r="B671" s="226"/>
      <c r="C671" s="227"/>
      <c r="D671" s="219" t="s">
        <v>132</v>
      </c>
      <c r="E671" s="228" t="s">
        <v>21</v>
      </c>
      <c r="F671" s="229" t="s">
        <v>578</v>
      </c>
      <c r="G671" s="227"/>
      <c r="H671" s="230">
        <v>1.1599999999999999</v>
      </c>
      <c r="I671" s="231"/>
      <c r="J671" s="227"/>
      <c r="K671" s="227"/>
      <c r="L671" s="232"/>
      <c r="M671" s="233"/>
      <c r="N671" s="234"/>
      <c r="O671" s="234"/>
      <c r="P671" s="234"/>
      <c r="Q671" s="234"/>
      <c r="R671" s="234"/>
      <c r="S671" s="234"/>
      <c r="T671" s="23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6" t="s">
        <v>132</v>
      </c>
      <c r="AU671" s="236" t="s">
        <v>84</v>
      </c>
      <c r="AV671" s="13" t="s">
        <v>84</v>
      </c>
      <c r="AW671" s="13" t="s">
        <v>36</v>
      </c>
      <c r="AX671" s="13" t="s">
        <v>74</v>
      </c>
      <c r="AY671" s="236" t="s">
        <v>118</v>
      </c>
    </row>
    <row r="672" s="13" customFormat="1">
      <c r="A672" s="13"/>
      <c r="B672" s="226"/>
      <c r="C672" s="227"/>
      <c r="D672" s="219" t="s">
        <v>132</v>
      </c>
      <c r="E672" s="228" t="s">
        <v>21</v>
      </c>
      <c r="F672" s="229" t="s">
        <v>589</v>
      </c>
      <c r="G672" s="227"/>
      <c r="H672" s="230">
        <v>1.595</v>
      </c>
      <c r="I672" s="231"/>
      <c r="J672" s="227"/>
      <c r="K672" s="227"/>
      <c r="L672" s="232"/>
      <c r="M672" s="233"/>
      <c r="N672" s="234"/>
      <c r="O672" s="234"/>
      <c r="P672" s="234"/>
      <c r="Q672" s="234"/>
      <c r="R672" s="234"/>
      <c r="S672" s="234"/>
      <c r="T672" s="23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6" t="s">
        <v>132</v>
      </c>
      <c r="AU672" s="236" t="s">
        <v>84</v>
      </c>
      <c r="AV672" s="13" t="s">
        <v>84</v>
      </c>
      <c r="AW672" s="13" t="s">
        <v>36</v>
      </c>
      <c r="AX672" s="13" t="s">
        <v>74</v>
      </c>
      <c r="AY672" s="236" t="s">
        <v>118</v>
      </c>
    </row>
    <row r="673" s="14" customFormat="1">
      <c r="A673" s="14"/>
      <c r="B673" s="237"/>
      <c r="C673" s="238"/>
      <c r="D673" s="219" t="s">
        <v>132</v>
      </c>
      <c r="E673" s="239" t="s">
        <v>21</v>
      </c>
      <c r="F673" s="240" t="s">
        <v>148</v>
      </c>
      <c r="G673" s="238"/>
      <c r="H673" s="241">
        <v>52.172999999999988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7" t="s">
        <v>132</v>
      </c>
      <c r="AU673" s="247" t="s">
        <v>84</v>
      </c>
      <c r="AV673" s="14" t="s">
        <v>126</v>
      </c>
      <c r="AW673" s="14" t="s">
        <v>36</v>
      </c>
      <c r="AX673" s="14" t="s">
        <v>79</v>
      </c>
      <c r="AY673" s="247" t="s">
        <v>118</v>
      </c>
    </row>
    <row r="674" s="2" customFormat="1" ht="24.15" customHeight="1">
      <c r="A674" s="41"/>
      <c r="B674" s="42"/>
      <c r="C674" s="206" t="s">
        <v>741</v>
      </c>
      <c r="D674" s="206" t="s">
        <v>121</v>
      </c>
      <c r="E674" s="207" t="s">
        <v>742</v>
      </c>
      <c r="F674" s="208" t="s">
        <v>743</v>
      </c>
      <c r="G674" s="209" t="s">
        <v>136</v>
      </c>
      <c r="H674" s="210">
        <v>94.408000000000001</v>
      </c>
      <c r="I674" s="211"/>
      <c r="J674" s="212">
        <f>ROUND(I674*H674,2)</f>
        <v>0</v>
      </c>
      <c r="K674" s="208" t="s">
        <v>125</v>
      </c>
      <c r="L674" s="47"/>
      <c r="M674" s="213" t="s">
        <v>21</v>
      </c>
      <c r="N674" s="214" t="s">
        <v>45</v>
      </c>
      <c r="O674" s="87"/>
      <c r="P674" s="215">
        <f>O674*H674</f>
        <v>0</v>
      </c>
      <c r="Q674" s="215">
        <v>0</v>
      </c>
      <c r="R674" s="215">
        <f>Q674*H674</f>
        <v>0</v>
      </c>
      <c r="S674" s="215">
        <v>0.034000000000000002</v>
      </c>
      <c r="T674" s="216">
        <f>S674*H674</f>
        <v>3.2098720000000003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17" t="s">
        <v>126</v>
      </c>
      <c r="AT674" s="217" t="s">
        <v>121</v>
      </c>
      <c r="AU674" s="217" t="s">
        <v>84</v>
      </c>
      <c r="AY674" s="19" t="s">
        <v>118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9" t="s">
        <v>79</v>
      </c>
      <c r="BK674" s="218">
        <f>ROUND(I674*H674,2)</f>
        <v>0</v>
      </c>
      <c r="BL674" s="19" t="s">
        <v>126</v>
      </c>
      <c r="BM674" s="217" t="s">
        <v>744</v>
      </c>
    </row>
    <row r="675" s="2" customFormat="1">
      <c r="A675" s="41"/>
      <c r="B675" s="42"/>
      <c r="C675" s="43"/>
      <c r="D675" s="219" t="s">
        <v>128</v>
      </c>
      <c r="E675" s="43"/>
      <c r="F675" s="220" t="s">
        <v>745</v>
      </c>
      <c r="G675" s="43"/>
      <c r="H675" s="43"/>
      <c r="I675" s="221"/>
      <c r="J675" s="43"/>
      <c r="K675" s="43"/>
      <c r="L675" s="47"/>
      <c r="M675" s="222"/>
      <c r="N675" s="223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19" t="s">
        <v>128</v>
      </c>
      <c r="AU675" s="19" t="s">
        <v>84</v>
      </c>
    </row>
    <row r="676" s="2" customFormat="1">
      <c r="A676" s="41"/>
      <c r="B676" s="42"/>
      <c r="C676" s="43"/>
      <c r="D676" s="224" t="s">
        <v>130</v>
      </c>
      <c r="E676" s="43"/>
      <c r="F676" s="225" t="s">
        <v>746</v>
      </c>
      <c r="G676" s="43"/>
      <c r="H676" s="43"/>
      <c r="I676" s="221"/>
      <c r="J676" s="43"/>
      <c r="K676" s="43"/>
      <c r="L676" s="47"/>
      <c r="M676" s="222"/>
      <c r="N676" s="223"/>
      <c r="O676" s="87"/>
      <c r="P676" s="87"/>
      <c r="Q676" s="87"/>
      <c r="R676" s="87"/>
      <c r="S676" s="87"/>
      <c r="T676" s="88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T676" s="19" t="s">
        <v>130</v>
      </c>
      <c r="AU676" s="19" t="s">
        <v>84</v>
      </c>
    </row>
    <row r="677" s="13" customFormat="1">
      <c r="A677" s="13"/>
      <c r="B677" s="226"/>
      <c r="C677" s="227"/>
      <c r="D677" s="219" t="s">
        <v>132</v>
      </c>
      <c r="E677" s="228" t="s">
        <v>21</v>
      </c>
      <c r="F677" s="229" t="s">
        <v>747</v>
      </c>
      <c r="G677" s="227"/>
      <c r="H677" s="230">
        <v>2.024</v>
      </c>
      <c r="I677" s="231"/>
      <c r="J677" s="227"/>
      <c r="K677" s="227"/>
      <c r="L677" s="232"/>
      <c r="M677" s="233"/>
      <c r="N677" s="234"/>
      <c r="O677" s="234"/>
      <c r="P677" s="234"/>
      <c r="Q677" s="234"/>
      <c r="R677" s="234"/>
      <c r="S677" s="234"/>
      <c r="T677" s="23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6" t="s">
        <v>132</v>
      </c>
      <c r="AU677" s="236" t="s">
        <v>84</v>
      </c>
      <c r="AV677" s="13" t="s">
        <v>84</v>
      </c>
      <c r="AW677" s="13" t="s">
        <v>36</v>
      </c>
      <c r="AX677" s="13" t="s">
        <v>74</v>
      </c>
      <c r="AY677" s="236" t="s">
        <v>118</v>
      </c>
    </row>
    <row r="678" s="13" customFormat="1">
      <c r="A678" s="13"/>
      <c r="B678" s="226"/>
      <c r="C678" s="227"/>
      <c r="D678" s="219" t="s">
        <v>132</v>
      </c>
      <c r="E678" s="228" t="s">
        <v>21</v>
      </c>
      <c r="F678" s="229" t="s">
        <v>748</v>
      </c>
      <c r="G678" s="227"/>
      <c r="H678" s="230">
        <v>2.024</v>
      </c>
      <c r="I678" s="231"/>
      <c r="J678" s="227"/>
      <c r="K678" s="227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132</v>
      </c>
      <c r="AU678" s="236" t="s">
        <v>84</v>
      </c>
      <c r="AV678" s="13" t="s">
        <v>84</v>
      </c>
      <c r="AW678" s="13" t="s">
        <v>36</v>
      </c>
      <c r="AX678" s="13" t="s">
        <v>74</v>
      </c>
      <c r="AY678" s="236" t="s">
        <v>118</v>
      </c>
    </row>
    <row r="679" s="13" customFormat="1">
      <c r="A679" s="13"/>
      <c r="B679" s="226"/>
      <c r="C679" s="227"/>
      <c r="D679" s="219" t="s">
        <v>132</v>
      </c>
      <c r="E679" s="228" t="s">
        <v>21</v>
      </c>
      <c r="F679" s="229" t="s">
        <v>602</v>
      </c>
      <c r="G679" s="227"/>
      <c r="H679" s="230">
        <v>12.800000000000001</v>
      </c>
      <c r="I679" s="231"/>
      <c r="J679" s="227"/>
      <c r="K679" s="227"/>
      <c r="L679" s="232"/>
      <c r="M679" s="233"/>
      <c r="N679" s="234"/>
      <c r="O679" s="234"/>
      <c r="P679" s="234"/>
      <c r="Q679" s="234"/>
      <c r="R679" s="234"/>
      <c r="S679" s="234"/>
      <c r="T679" s="23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6" t="s">
        <v>132</v>
      </c>
      <c r="AU679" s="236" t="s">
        <v>84</v>
      </c>
      <c r="AV679" s="13" t="s">
        <v>84</v>
      </c>
      <c r="AW679" s="13" t="s">
        <v>36</v>
      </c>
      <c r="AX679" s="13" t="s">
        <v>74</v>
      </c>
      <c r="AY679" s="236" t="s">
        <v>118</v>
      </c>
    </row>
    <row r="680" s="13" customFormat="1">
      <c r="A680" s="13"/>
      <c r="B680" s="226"/>
      <c r="C680" s="227"/>
      <c r="D680" s="219" t="s">
        <v>132</v>
      </c>
      <c r="E680" s="228" t="s">
        <v>21</v>
      </c>
      <c r="F680" s="229" t="s">
        <v>585</v>
      </c>
      <c r="G680" s="227"/>
      <c r="H680" s="230">
        <v>2.1600000000000001</v>
      </c>
      <c r="I680" s="231"/>
      <c r="J680" s="227"/>
      <c r="K680" s="227"/>
      <c r="L680" s="232"/>
      <c r="M680" s="233"/>
      <c r="N680" s="234"/>
      <c r="O680" s="234"/>
      <c r="P680" s="234"/>
      <c r="Q680" s="234"/>
      <c r="R680" s="234"/>
      <c r="S680" s="234"/>
      <c r="T680" s="235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6" t="s">
        <v>132</v>
      </c>
      <c r="AU680" s="236" t="s">
        <v>84</v>
      </c>
      <c r="AV680" s="13" t="s">
        <v>84</v>
      </c>
      <c r="AW680" s="13" t="s">
        <v>36</v>
      </c>
      <c r="AX680" s="13" t="s">
        <v>74</v>
      </c>
      <c r="AY680" s="236" t="s">
        <v>118</v>
      </c>
    </row>
    <row r="681" s="13" customFormat="1">
      <c r="A681" s="13"/>
      <c r="B681" s="226"/>
      <c r="C681" s="227"/>
      <c r="D681" s="219" t="s">
        <v>132</v>
      </c>
      <c r="E681" s="228" t="s">
        <v>21</v>
      </c>
      <c r="F681" s="229" t="s">
        <v>586</v>
      </c>
      <c r="G681" s="227"/>
      <c r="H681" s="230">
        <v>2.1600000000000001</v>
      </c>
      <c r="I681" s="231"/>
      <c r="J681" s="227"/>
      <c r="K681" s="227"/>
      <c r="L681" s="232"/>
      <c r="M681" s="233"/>
      <c r="N681" s="234"/>
      <c r="O681" s="234"/>
      <c r="P681" s="234"/>
      <c r="Q681" s="234"/>
      <c r="R681" s="234"/>
      <c r="S681" s="234"/>
      <c r="T681" s="23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6" t="s">
        <v>132</v>
      </c>
      <c r="AU681" s="236" t="s">
        <v>84</v>
      </c>
      <c r="AV681" s="13" t="s">
        <v>84</v>
      </c>
      <c r="AW681" s="13" t="s">
        <v>36</v>
      </c>
      <c r="AX681" s="13" t="s">
        <v>74</v>
      </c>
      <c r="AY681" s="236" t="s">
        <v>118</v>
      </c>
    </row>
    <row r="682" s="13" customFormat="1">
      <c r="A682" s="13"/>
      <c r="B682" s="226"/>
      <c r="C682" s="227"/>
      <c r="D682" s="219" t="s">
        <v>132</v>
      </c>
      <c r="E682" s="228" t="s">
        <v>21</v>
      </c>
      <c r="F682" s="229" t="s">
        <v>605</v>
      </c>
      <c r="G682" s="227"/>
      <c r="H682" s="230">
        <v>25.600000000000001</v>
      </c>
      <c r="I682" s="231"/>
      <c r="J682" s="227"/>
      <c r="K682" s="227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132</v>
      </c>
      <c r="AU682" s="236" t="s">
        <v>84</v>
      </c>
      <c r="AV682" s="13" t="s">
        <v>84</v>
      </c>
      <c r="AW682" s="13" t="s">
        <v>36</v>
      </c>
      <c r="AX682" s="13" t="s">
        <v>74</v>
      </c>
      <c r="AY682" s="236" t="s">
        <v>118</v>
      </c>
    </row>
    <row r="683" s="13" customFormat="1">
      <c r="A683" s="13"/>
      <c r="B683" s="226"/>
      <c r="C683" s="227"/>
      <c r="D683" s="219" t="s">
        <v>132</v>
      </c>
      <c r="E683" s="228" t="s">
        <v>21</v>
      </c>
      <c r="F683" s="229" t="s">
        <v>606</v>
      </c>
      <c r="G683" s="227"/>
      <c r="H683" s="230">
        <v>19.199999999999999</v>
      </c>
      <c r="I683" s="231"/>
      <c r="J683" s="227"/>
      <c r="K683" s="227"/>
      <c r="L683" s="232"/>
      <c r="M683" s="233"/>
      <c r="N683" s="234"/>
      <c r="O683" s="234"/>
      <c r="P683" s="234"/>
      <c r="Q683" s="234"/>
      <c r="R683" s="234"/>
      <c r="S683" s="234"/>
      <c r="T683" s="23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6" t="s">
        <v>132</v>
      </c>
      <c r="AU683" s="236" t="s">
        <v>84</v>
      </c>
      <c r="AV683" s="13" t="s">
        <v>84</v>
      </c>
      <c r="AW683" s="13" t="s">
        <v>36</v>
      </c>
      <c r="AX683" s="13" t="s">
        <v>74</v>
      </c>
      <c r="AY683" s="236" t="s">
        <v>118</v>
      </c>
    </row>
    <row r="684" s="13" customFormat="1">
      <c r="A684" s="13"/>
      <c r="B684" s="226"/>
      <c r="C684" s="227"/>
      <c r="D684" s="219" t="s">
        <v>132</v>
      </c>
      <c r="E684" s="228" t="s">
        <v>21</v>
      </c>
      <c r="F684" s="229" t="s">
        <v>607</v>
      </c>
      <c r="G684" s="227"/>
      <c r="H684" s="230">
        <v>3.8599999999999999</v>
      </c>
      <c r="I684" s="231"/>
      <c r="J684" s="227"/>
      <c r="K684" s="227"/>
      <c r="L684" s="232"/>
      <c r="M684" s="233"/>
      <c r="N684" s="234"/>
      <c r="O684" s="234"/>
      <c r="P684" s="234"/>
      <c r="Q684" s="234"/>
      <c r="R684" s="234"/>
      <c r="S684" s="234"/>
      <c r="T684" s="235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6" t="s">
        <v>132</v>
      </c>
      <c r="AU684" s="236" t="s">
        <v>84</v>
      </c>
      <c r="AV684" s="13" t="s">
        <v>84</v>
      </c>
      <c r="AW684" s="13" t="s">
        <v>36</v>
      </c>
      <c r="AX684" s="13" t="s">
        <v>74</v>
      </c>
      <c r="AY684" s="236" t="s">
        <v>118</v>
      </c>
    </row>
    <row r="685" s="13" customFormat="1">
      <c r="A685" s="13"/>
      <c r="B685" s="226"/>
      <c r="C685" s="227"/>
      <c r="D685" s="219" t="s">
        <v>132</v>
      </c>
      <c r="E685" s="228" t="s">
        <v>21</v>
      </c>
      <c r="F685" s="229" t="s">
        <v>608</v>
      </c>
      <c r="G685" s="227"/>
      <c r="H685" s="230">
        <v>6.4000000000000004</v>
      </c>
      <c r="I685" s="231"/>
      <c r="J685" s="227"/>
      <c r="K685" s="227"/>
      <c r="L685" s="232"/>
      <c r="M685" s="233"/>
      <c r="N685" s="234"/>
      <c r="O685" s="234"/>
      <c r="P685" s="234"/>
      <c r="Q685" s="234"/>
      <c r="R685" s="234"/>
      <c r="S685" s="234"/>
      <c r="T685" s="23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6" t="s">
        <v>132</v>
      </c>
      <c r="AU685" s="236" t="s">
        <v>84</v>
      </c>
      <c r="AV685" s="13" t="s">
        <v>84</v>
      </c>
      <c r="AW685" s="13" t="s">
        <v>36</v>
      </c>
      <c r="AX685" s="13" t="s">
        <v>74</v>
      </c>
      <c r="AY685" s="236" t="s">
        <v>118</v>
      </c>
    </row>
    <row r="686" s="13" customFormat="1">
      <c r="A686" s="13"/>
      <c r="B686" s="226"/>
      <c r="C686" s="227"/>
      <c r="D686" s="219" t="s">
        <v>132</v>
      </c>
      <c r="E686" s="228" t="s">
        <v>21</v>
      </c>
      <c r="F686" s="229" t="s">
        <v>609</v>
      </c>
      <c r="G686" s="227"/>
      <c r="H686" s="230">
        <v>3.2999999999999998</v>
      </c>
      <c r="I686" s="231"/>
      <c r="J686" s="227"/>
      <c r="K686" s="227"/>
      <c r="L686" s="232"/>
      <c r="M686" s="233"/>
      <c r="N686" s="234"/>
      <c r="O686" s="234"/>
      <c r="P686" s="234"/>
      <c r="Q686" s="234"/>
      <c r="R686" s="234"/>
      <c r="S686" s="234"/>
      <c r="T686" s="23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6" t="s">
        <v>132</v>
      </c>
      <c r="AU686" s="236" t="s">
        <v>84</v>
      </c>
      <c r="AV686" s="13" t="s">
        <v>84</v>
      </c>
      <c r="AW686" s="13" t="s">
        <v>36</v>
      </c>
      <c r="AX686" s="13" t="s">
        <v>74</v>
      </c>
      <c r="AY686" s="236" t="s">
        <v>118</v>
      </c>
    </row>
    <row r="687" s="13" customFormat="1">
      <c r="A687" s="13"/>
      <c r="B687" s="226"/>
      <c r="C687" s="227"/>
      <c r="D687" s="219" t="s">
        <v>132</v>
      </c>
      <c r="E687" s="228" t="s">
        <v>21</v>
      </c>
      <c r="F687" s="229" t="s">
        <v>749</v>
      </c>
      <c r="G687" s="227"/>
      <c r="H687" s="230">
        <v>3.96</v>
      </c>
      <c r="I687" s="231"/>
      <c r="J687" s="227"/>
      <c r="K687" s="227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132</v>
      </c>
      <c r="AU687" s="236" t="s">
        <v>84</v>
      </c>
      <c r="AV687" s="13" t="s">
        <v>84</v>
      </c>
      <c r="AW687" s="13" t="s">
        <v>36</v>
      </c>
      <c r="AX687" s="13" t="s">
        <v>74</v>
      </c>
      <c r="AY687" s="236" t="s">
        <v>118</v>
      </c>
    </row>
    <row r="688" s="13" customFormat="1">
      <c r="A688" s="13"/>
      <c r="B688" s="226"/>
      <c r="C688" s="227"/>
      <c r="D688" s="219" t="s">
        <v>132</v>
      </c>
      <c r="E688" s="228" t="s">
        <v>21</v>
      </c>
      <c r="F688" s="229" t="s">
        <v>613</v>
      </c>
      <c r="G688" s="227"/>
      <c r="H688" s="230">
        <v>3.2000000000000002</v>
      </c>
      <c r="I688" s="231"/>
      <c r="J688" s="227"/>
      <c r="K688" s="227"/>
      <c r="L688" s="232"/>
      <c r="M688" s="233"/>
      <c r="N688" s="234"/>
      <c r="O688" s="234"/>
      <c r="P688" s="234"/>
      <c r="Q688" s="234"/>
      <c r="R688" s="234"/>
      <c r="S688" s="234"/>
      <c r="T688" s="23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6" t="s">
        <v>132</v>
      </c>
      <c r="AU688" s="236" t="s">
        <v>84</v>
      </c>
      <c r="AV688" s="13" t="s">
        <v>84</v>
      </c>
      <c r="AW688" s="13" t="s">
        <v>36</v>
      </c>
      <c r="AX688" s="13" t="s">
        <v>74</v>
      </c>
      <c r="AY688" s="236" t="s">
        <v>118</v>
      </c>
    </row>
    <row r="689" s="13" customFormat="1">
      <c r="A689" s="13"/>
      <c r="B689" s="226"/>
      <c r="C689" s="227"/>
      <c r="D689" s="219" t="s">
        <v>132</v>
      </c>
      <c r="E689" s="228" t="s">
        <v>21</v>
      </c>
      <c r="F689" s="229" t="s">
        <v>750</v>
      </c>
      <c r="G689" s="227"/>
      <c r="H689" s="230">
        <v>3.8599999999999999</v>
      </c>
      <c r="I689" s="231"/>
      <c r="J689" s="227"/>
      <c r="K689" s="227"/>
      <c r="L689" s="232"/>
      <c r="M689" s="233"/>
      <c r="N689" s="234"/>
      <c r="O689" s="234"/>
      <c r="P689" s="234"/>
      <c r="Q689" s="234"/>
      <c r="R689" s="234"/>
      <c r="S689" s="234"/>
      <c r="T689" s="235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6" t="s">
        <v>132</v>
      </c>
      <c r="AU689" s="236" t="s">
        <v>84</v>
      </c>
      <c r="AV689" s="13" t="s">
        <v>84</v>
      </c>
      <c r="AW689" s="13" t="s">
        <v>36</v>
      </c>
      <c r="AX689" s="13" t="s">
        <v>74</v>
      </c>
      <c r="AY689" s="236" t="s">
        <v>118</v>
      </c>
    </row>
    <row r="690" s="13" customFormat="1">
      <c r="A690" s="13"/>
      <c r="B690" s="226"/>
      <c r="C690" s="227"/>
      <c r="D690" s="219" t="s">
        <v>132</v>
      </c>
      <c r="E690" s="228" t="s">
        <v>21</v>
      </c>
      <c r="F690" s="229" t="s">
        <v>751</v>
      </c>
      <c r="G690" s="227"/>
      <c r="H690" s="230">
        <v>3.8599999999999999</v>
      </c>
      <c r="I690" s="231"/>
      <c r="J690" s="227"/>
      <c r="K690" s="227"/>
      <c r="L690" s="232"/>
      <c r="M690" s="233"/>
      <c r="N690" s="234"/>
      <c r="O690" s="234"/>
      <c r="P690" s="234"/>
      <c r="Q690" s="234"/>
      <c r="R690" s="234"/>
      <c r="S690" s="234"/>
      <c r="T690" s="235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6" t="s">
        <v>132</v>
      </c>
      <c r="AU690" s="236" t="s">
        <v>84</v>
      </c>
      <c r="AV690" s="13" t="s">
        <v>84</v>
      </c>
      <c r="AW690" s="13" t="s">
        <v>36</v>
      </c>
      <c r="AX690" s="13" t="s">
        <v>74</v>
      </c>
      <c r="AY690" s="236" t="s">
        <v>118</v>
      </c>
    </row>
    <row r="691" s="14" customFormat="1">
      <c r="A691" s="14"/>
      <c r="B691" s="237"/>
      <c r="C691" s="238"/>
      <c r="D691" s="219" t="s">
        <v>132</v>
      </c>
      <c r="E691" s="239" t="s">
        <v>21</v>
      </c>
      <c r="F691" s="240" t="s">
        <v>148</v>
      </c>
      <c r="G691" s="238"/>
      <c r="H691" s="241">
        <v>94.408000000000001</v>
      </c>
      <c r="I691" s="242"/>
      <c r="J691" s="238"/>
      <c r="K691" s="238"/>
      <c r="L691" s="243"/>
      <c r="M691" s="244"/>
      <c r="N691" s="245"/>
      <c r="O691" s="245"/>
      <c r="P691" s="245"/>
      <c r="Q691" s="245"/>
      <c r="R691" s="245"/>
      <c r="S691" s="245"/>
      <c r="T691" s="24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7" t="s">
        <v>132</v>
      </c>
      <c r="AU691" s="247" t="s">
        <v>84</v>
      </c>
      <c r="AV691" s="14" t="s">
        <v>126</v>
      </c>
      <c r="AW691" s="14" t="s">
        <v>36</v>
      </c>
      <c r="AX691" s="14" t="s">
        <v>79</v>
      </c>
      <c r="AY691" s="247" t="s">
        <v>118</v>
      </c>
    </row>
    <row r="692" s="2" customFormat="1" ht="24.15" customHeight="1">
      <c r="A692" s="41"/>
      <c r="B692" s="42"/>
      <c r="C692" s="206" t="s">
        <v>752</v>
      </c>
      <c r="D692" s="206" t="s">
        <v>121</v>
      </c>
      <c r="E692" s="207" t="s">
        <v>753</v>
      </c>
      <c r="F692" s="208" t="s">
        <v>754</v>
      </c>
      <c r="G692" s="209" t="s">
        <v>136</v>
      </c>
      <c r="H692" s="210">
        <v>196.28899999999999</v>
      </c>
      <c r="I692" s="211"/>
      <c r="J692" s="212">
        <f>ROUND(I692*H692,2)</f>
        <v>0</v>
      </c>
      <c r="K692" s="208" t="s">
        <v>125</v>
      </c>
      <c r="L692" s="47"/>
      <c r="M692" s="213" t="s">
        <v>21</v>
      </c>
      <c r="N692" s="214" t="s">
        <v>45</v>
      </c>
      <c r="O692" s="87"/>
      <c r="P692" s="215">
        <f>O692*H692</f>
        <v>0</v>
      </c>
      <c r="Q692" s="215">
        <v>0</v>
      </c>
      <c r="R692" s="215">
        <f>Q692*H692</f>
        <v>0</v>
      </c>
      <c r="S692" s="215">
        <v>0.032000000000000001</v>
      </c>
      <c r="T692" s="216">
        <f>S692*H692</f>
        <v>6.2812479999999997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17" t="s">
        <v>126</v>
      </c>
      <c r="AT692" s="217" t="s">
        <v>121</v>
      </c>
      <c r="AU692" s="217" t="s">
        <v>84</v>
      </c>
      <c r="AY692" s="19" t="s">
        <v>118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79</v>
      </c>
      <c r="BK692" s="218">
        <f>ROUND(I692*H692,2)</f>
        <v>0</v>
      </c>
      <c r="BL692" s="19" t="s">
        <v>126</v>
      </c>
      <c r="BM692" s="217" t="s">
        <v>755</v>
      </c>
    </row>
    <row r="693" s="2" customFormat="1">
      <c r="A693" s="41"/>
      <c r="B693" s="42"/>
      <c r="C693" s="43"/>
      <c r="D693" s="219" t="s">
        <v>128</v>
      </c>
      <c r="E693" s="43"/>
      <c r="F693" s="220" t="s">
        <v>756</v>
      </c>
      <c r="G693" s="43"/>
      <c r="H693" s="43"/>
      <c r="I693" s="221"/>
      <c r="J693" s="43"/>
      <c r="K693" s="43"/>
      <c r="L693" s="47"/>
      <c r="M693" s="222"/>
      <c r="N693" s="223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19" t="s">
        <v>128</v>
      </c>
      <c r="AU693" s="19" t="s">
        <v>84</v>
      </c>
    </row>
    <row r="694" s="2" customFormat="1">
      <c r="A694" s="41"/>
      <c r="B694" s="42"/>
      <c r="C694" s="43"/>
      <c r="D694" s="224" t="s">
        <v>130</v>
      </c>
      <c r="E694" s="43"/>
      <c r="F694" s="225" t="s">
        <v>757</v>
      </c>
      <c r="G694" s="43"/>
      <c r="H694" s="43"/>
      <c r="I694" s="221"/>
      <c r="J694" s="43"/>
      <c r="K694" s="43"/>
      <c r="L694" s="47"/>
      <c r="M694" s="222"/>
      <c r="N694" s="223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19" t="s">
        <v>130</v>
      </c>
      <c r="AU694" s="19" t="s">
        <v>84</v>
      </c>
    </row>
    <row r="695" s="13" customFormat="1">
      <c r="A695" s="13"/>
      <c r="B695" s="226"/>
      <c r="C695" s="227"/>
      <c r="D695" s="219" t="s">
        <v>132</v>
      </c>
      <c r="E695" s="228" t="s">
        <v>21</v>
      </c>
      <c r="F695" s="229" t="s">
        <v>596</v>
      </c>
      <c r="G695" s="227"/>
      <c r="H695" s="230">
        <v>43.079999999999998</v>
      </c>
      <c r="I695" s="231"/>
      <c r="J695" s="227"/>
      <c r="K695" s="227"/>
      <c r="L695" s="232"/>
      <c r="M695" s="233"/>
      <c r="N695" s="234"/>
      <c r="O695" s="234"/>
      <c r="P695" s="234"/>
      <c r="Q695" s="234"/>
      <c r="R695" s="234"/>
      <c r="S695" s="234"/>
      <c r="T695" s="235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6" t="s">
        <v>132</v>
      </c>
      <c r="AU695" s="236" t="s">
        <v>84</v>
      </c>
      <c r="AV695" s="13" t="s">
        <v>84</v>
      </c>
      <c r="AW695" s="13" t="s">
        <v>36</v>
      </c>
      <c r="AX695" s="13" t="s">
        <v>74</v>
      </c>
      <c r="AY695" s="236" t="s">
        <v>118</v>
      </c>
    </row>
    <row r="696" s="13" customFormat="1">
      <c r="A696" s="13"/>
      <c r="B696" s="226"/>
      <c r="C696" s="227"/>
      <c r="D696" s="219" t="s">
        <v>132</v>
      </c>
      <c r="E696" s="228" t="s">
        <v>21</v>
      </c>
      <c r="F696" s="229" t="s">
        <v>758</v>
      </c>
      <c r="G696" s="227"/>
      <c r="H696" s="230">
        <v>43.299999999999997</v>
      </c>
      <c r="I696" s="231"/>
      <c r="J696" s="227"/>
      <c r="K696" s="227"/>
      <c r="L696" s="232"/>
      <c r="M696" s="233"/>
      <c r="N696" s="234"/>
      <c r="O696" s="234"/>
      <c r="P696" s="234"/>
      <c r="Q696" s="234"/>
      <c r="R696" s="234"/>
      <c r="S696" s="234"/>
      <c r="T696" s="23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6" t="s">
        <v>132</v>
      </c>
      <c r="AU696" s="236" t="s">
        <v>84</v>
      </c>
      <c r="AV696" s="13" t="s">
        <v>84</v>
      </c>
      <c r="AW696" s="13" t="s">
        <v>36</v>
      </c>
      <c r="AX696" s="13" t="s">
        <v>74</v>
      </c>
      <c r="AY696" s="236" t="s">
        <v>118</v>
      </c>
    </row>
    <row r="697" s="13" customFormat="1">
      <c r="A697" s="13"/>
      <c r="B697" s="226"/>
      <c r="C697" s="227"/>
      <c r="D697" s="219" t="s">
        <v>132</v>
      </c>
      <c r="E697" s="228" t="s">
        <v>21</v>
      </c>
      <c r="F697" s="229" t="s">
        <v>600</v>
      </c>
      <c r="G697" s="227"/>
      <c r="H697" s="230">
        <v>8.6600000000000001</v>
      </c>
      <c r="I697" s="231"/>
      <c r="J697" s="227"/>
      <c r="K697" s="227"/>
      <c r="L697" s="232"/>
      <c r="M697" s="233"/>
      <c r="N697" s="234"/>
      <c r="O697" s="234"/>
      <c r="P697" s="234"/>
      <c r="Q697" s="234"/>
      <c r="R697" s="234"/>
      <c r="S697" s="234"/>
      <c r="T697" s="23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6" t="s">
        <v>132</v>
      </c>
      <c r="AU697" s="236" t="s">
        <v>84</v>
      </c>
      <c r="AV697" s="13" t="s">
        <v>84</v>
      </c>
      <c r="AW697" s="13" t="s">
        <v>36</v>
      </c>
      <c r="AX697" s="13" t="s">
        <v>74</v>
      </c>
      <c r="AY697" s="236" t="s">
        <v>118</v>
      </c>
    </row>
    <row r="698" s="13" customFormat="1">
      <c r="A698" s="13"/>
      <c r="B698" s="226"/>
      <c r="C698" s="227"/>
      <c r="D698" s="219" t="s">
        <v>132</v>
      </c>
      <c r="E698" s="228" t="s">
        <v>21</v>
      </c>
      <c r="F698" s="229" t="s">
        <v>601</v>
      </c>
      <c r="G698" s="227"/>
      <c r="H698" s="230">
        <v>8.6859999999999999</v>
      </c>
      <c r="I698" s="231"/>
      <c r="J698" s="227"/>
      <c r="K698" s="227"/>
      <c r="L698" s="232"/>
      <c r="M698" s="233"/>
      <c r="N698" s="234"/>
      <c r="O698" s="234"/>
      <c r="P698" s="234"/>
      <c r="Q698" s="234"/>
      <c r="R698" s="234"/>
      <c r="S698" s="234"/>
      <c r="T698" s="235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6" t="s">
        <v>132</v>
      </c>
      <c r="AU698" s="236" t="s">
        <v>84</v>
      </c>
      <c r="AV698" s="13" t="s">
        <v>84</v>
      </c>
      <c r="AW698" s="13" t="s">
        <v>36</v>
      </c>
      <c r="AX698" s="13" t="s">
        <v>74</v>
      </c>
      <c r="AY698" s="236" t="s">
        <v>118</v>
      </c>
    </row>
    <row r="699" s="13" customFormat="1">
      <c r="A699" s="13"/>
      <c r="B699" s="226"/>
      <c r="C699" s="227"/>
      <c r="D699" s="219" t="s">
        <v>132</v>
      </c>
      <c r="E699" s="228" t="s">
        <v>21</v>
      </c>
      <c r="F699" s="229" t="s">
        <v>603</v>
      </c>
      <c r="G699" s="227"/>
      <c r="H699" s="230">
        <v>8.6859999999999999</v>
      </c>
      <c r="I699" s="231"/>
      <c r="J699" s="227"/>
      <c r="K699" s="227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132</v>
      </c>
      <c r="AU699" s="236" t="s">
        <v>84</v>
      </c>
      <c r="AV699" s="13" t="s">
        <v>84</v>
      </c>
      <c r="AW699" s="13" t="s">
        <v>36</v>
      </c>
      <c r="AX699" s="13" t="s">
        <v>74</v>
      </c>
      <c r="AY699" s="236" t="s">
        <v>118</v>
      </c>
    </row>
    <row r="700" s="13" customFormat="1">
      <c r="A700" s="13"/>
      <c r="B700" s="226"/>
      <c r="C700" s="227"/>
      <c r="D700" s="219" t="s">
        <v>132</v>
      </c>
      <c r="E700" s="228" t="s">
        <v>21</v>
      </c>
      <c r="F700" s="229" t="s">
        <v>604</v>
      </c>
      <c r="G700" s="227"/>
      <c r="H700" s="230">
        <v>8.6159999999999997</v>
      </c>
      <c r="I700" s="231"/>
      <c r="J700" s="227"/>
      <c r="K700" s="227"/>
      <c r="L700" s="232"/>
      <c r="M700" s="233"/>
      <c r="N700" s="234"/>
      <c r="O700" s="234"/>
      <c r="P700" s="234"/>
      <c r="Q700" s="234"/>
      <c r="R700" s="234"/>
      <c r="S700" s="234"/>
      <c r="T700" s="235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6" t="s">
        <v>132</v>
      </c>
      <c r="AU700" s="236" t="s">
        <v>84</v>
      </c>
      <c r="AV700" s="13" t="s">
        <v>84</v>
      </c>
      <c r="AW700" s="13" t="s">
        <v>36</v>
      </c>
      <c r="AX700" s="13" t="s">
        <v>74</v>
      </c>
      <c r="AY700" s="236" t="s">
        <v>118</v>
      </c>
    </row>
    <row r="701" s="13" customFormat="1">
      <c r="A701" s="13"/>
      <c r="B701" s="226"/>
      <c r="C701" s="227"/>
      <c r="D701" s="219" t="s">
        <v>132</v>
      </c>
      <c r="E701" s="228" t="s">
        <v>21</v>
      </c>
      <c r="F701" s="229" t="s">
        <v>759</v>
      </c>
      <c r="G701" s="227"/>
      <c r="H701" s="230">
        <v>7.4249999999999998</v>
      </c>
      <c r="I701" s="231"/>
      <c r="J701" s="227"/>
      <c r="K701" s="227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132</v>
      </c>
      <c r="AU701" s="236" t="s">
        <v>84</v>
      </c>
      <c r="AV701" s="13" t="s">
        <v>84</v>
      </c>
      <c r="AW701" s="13" t="s">
        <v>36</v>
      </c>
      <c r="AX701" s="13" t="s">
        <v>74</v>
      </c>
      <c r="AY701" s="236" t="s">
        <v>118</v>
      </c>
    </row>
    <row r="702" s="13" customFormat="1">
      <c r="A702" s="13"/>
      <c r="B702" s="226"/>
      <c r="C702" s="227"/>
      <c r="D702" s="219" t="s">
        <v>132</v>
      </c>
      <c r="E702" s="228" t="s">
        <v>21</v>
      </c>
      <c r="F702" s="229" t="s">
        <v>612</v>
      </c>
      <c r="G702" s="227"/>
      <c r="H702" s="230">
        <v>8</v>
      </c>
      <c r="I702" s="231"/>
      <c r="J702" s="227"/>
      <c r="K702" s="227"/>
      <c r="L702" s="232"/>
      <c r="M702" s="233"/>
      <c r="N702" s="234"/>
      <c r="O702" s="234"/>
      <c r="P702" s="234"/>
      <c r="Q702" s="234"/>
      <c r="R702" s="234"/>
      <c r="S702" s="234"/>
      <c r="T702" s="23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6" t="s">
        <v>132</v>
      </c>
      <c r="AU702" s="236" t="s">
        <v>84</v>
      </c>
      <c r="AV702" s="13" t="s">
        <v>84</v>
      </c>
      <c r="AW702" s="13" t="s">
        <v>36</v>
      </c>
      <c r="AX702" s="13" t="s">
        <v>74</v>
      </c>
      <c r="AY702" s="236" t="s">
        <v>118</v>
      </c>
    </row>
    <row r="703" s="13" customFormat="1">
      <c r="A703" s="13"/>
      <c r="B703" s="226"/>
      <c r="C703" s="227"/>
      <c r="D703" s="219" t="s">
        <v>132</v>
      </c>
      <c r="E703" s="228" t="s">
        <v>21</v>
      </c>
      <c r="F703" s="229" t="s">
        <v>614</v>
      </c>
      <c r="G703" s="227"/>
      <c r="H703" s="230">
        <v>17.231999999999999</v>
      </c>
      <c r="I703" s="231"/>
      <c r="J703" s="227"/>
      <c r="K703" s="227"/>
      <c r="L703" s="232"/>
      <c r="M703" s="233"/>
      <c r="N703" s="234"/>
      <c r="O703" s="234"/>
      <c r="P703" s="234"/>
      <c r="Q703" s="234"/>
      <c r="R703" s="234"/>
      <c r="S703" s="234"/>
      <c r="T703" s="235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6" t="s">
        <v>132</v>
      </c>
      <c r="AU703" s="236" t="s">
        <v>84</v>
      </c>
      <c r="AV703" s="13" t="s">
        <v>84</v>
      </c>
      <c r="AW703" s="13" t="s">
        <v>36</v>
      </c>
      <c r="AX703" s="13" t="s">
        <v>74</v>
      </c>
      <c r="AY703" s="236" t="s">
        <v>118</v>
      </c>
    </row>
    <row r="704" s="13" customFormat="1">
      <c r="A704" s="13"/>
      <c r="B704" s="226"/>
      <c r="C704" s="227"/>
      <c r="D704" s="219" t="s">
        <v>132</v>
      </c>
      <c r="E704" s="228" t="s">
        <v>21</v>
      </c>
      <c r="F704" s="229" t="s">
        <v>615</v>
      </c>
      <c r="G704" s="227"/>
      <c r="H704" s="230">
        <v>17.231999999999999</v>
      </c>
      <c r="I704" s="231"/>
      <c r="J704" s="227"/>
      <c r="K704" s="227"/>
      <c r="L704" s="232"/>
      <c r="M704" s="233"/>
      <c r="N704" s="234"/>
      <c r="O704" s="234"/>
      <c r="P704" s="234"/>
      <c r="Q704" s="234"/>
      <c r="R704" s="234"/>
      <c r="S704" s="234"/>
      <c r="T704" s="23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6" t="s">
        <v>132</v>
      </c>
      <c r="AU704" s="236" t="s">
        <v>84</v>
      </c>
      <c r="AV704" s="13" t="s">
        <v>84</v>
      </c>
      <c r="AW704" s="13" t="s">
        <v>36</v>
      </c>
      <c r="AX704" s="13" t="s">
        <v>74</v>
      </c>
      <c r="AY704" s="236" t="s">
        <v>118</v>
      </c>
    </row>
    <row r="705" s="13" customFormat="1">
      <c r="A705" s="13"/>
      <c r="B705" s="226"/>
      <c r="C705" s="227"/>
      <c r="D705" s="219" t="s">
        <v>132</v>
      </c>
      <c r="E705" s="228" t="s">
        <v>21</v>
      </c>
      <c r="F705" s="229" t="s">
        <v>760</v>
      </c>
      <c r="G705" s="227"/>
      <c r="H705" s="230">
        <v>8.6859999999999999</v>
      </c>
      <c r="I705" s="231"/>
      <c r="J705" s="227"/>
      <c r="K705" s="227"/>
      <c r="L705" s="232"/>
      <c r="M705" s="233"/>
      <c r="N705" s="234"/>
      <c r="O705" s="234"/>
      <c r="P705" s="234"/>
      <c r="Q705" s="234"/>
      <c r="R705" s="234"/>
      <c r="S705" s="234"/>
      <c r="T705" s="23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6" t="s">
        <v>132</v>
      </c>
      <c r="AU705" s="236" t="s">
        <v>84</v>
      </c>
      <c r="AV705" s="13" t="s">
        <v>84</v>
      </c>
      <c r="AW705" s="13" t="s">
        <v>36</v>
      </c>
      <c r="AX705" s="13" t="s">
        <v>74</v>
      </c>
      <c r="AY705" s="236" t="s">
        <v>118</v>
      </c>
    </row>
    <row r="706" s="13" customFormat="1">
      <c r="A706" s="13"/>
      <c r="B706" s="226"/>
      <c r="C706" s="227"/>
      <c r="D706" s="219" t="s">
        <v>132</v>
      </c>
      <c r="E706" s="228" t="s">
        <v>21</v>
      </c>
      <c r="F706" s="229" t="s">
        <v>761</v>
      </c>
      <c r="G706" s="227"/>
      <c r="H706" s="230">
        <v>8.6859999999999999</v>
      </c>
      <c r="I706" s="231"/>
      <c r="J706" s="227"/>
      <c r="K706" s="227"/>
      <c r="L706" s="232"/>
      <c r="M706" s="233"/>
      <c r="N706" s="234"/>
      <c r="O706" s="234"/>
      <c r="P706" s="234"/>
      <c r="Q706" s="234"/>
      <c r="R706" s="234"/>
      <c r="S706" s="234"/>
      <c r="T706" s="235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6" t="s">
        <v>132</v>
      </c>
      <c r="AU706" s="236" t="s">
        <v>84</v>
      </c>
      <c r="AV706" s="13" t="s">
        <v>84</v>
      </c>
      <c r="AW706" s="13" t="s">
        <v>36</v>
      </c>
      <c r="AX706" s="13" t="s">
        <v>74</v>
      </c>
      <c r="AY706" s="236" t="s">
        <v>118</v>
      </c>
    </row>
    <row r="707" s="13" customFormat="1">
      <c r="A707" s="13"/>
      <c r="B707" s="226"/>
      <c r="C707" s="227"/>
      <c r="D707" s="219" t="s">
        <v>132</v>
      </c>
      <c r="E707" s="228" t="s">
        <v>21</v>
      </c>
      <c r="F707" s="229" t="s">
        <v>620</v>
      </c>
      <c r="G707" s="227"/>
      <c r="H707" s="230">
        <v>8</v>
      </c>
      <c r="I707" s="231"/>
      <c r="J707" s="227"/>
      <c r="K707" s="227"/>
      <c r="L707" s="232"/>
      <c r="M707" s="233"/>
      <c r="N707" s="234"/>
      <c r="O707" s="234"/>
      <c r="P707" s="234"/>
      <c r="Q707" s="234"/>
      <c r="R707" s="234"/>
      <c r="S707" s="234"/>
      <c r="T707" s="23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6" t="s">
        <v>132</v>
      </c>
      <c r="AU707" s="236" t="s">
        <v>84</v>
      </c>
      <c r="AV707" s="13" t="s">
        <v>84</v>
      </c>
      <c r="AW707" s="13" t="s">
        <v>36</v>
      </c>
      <c r="AX707" s="13" t="s">
        <v>74</v>
      </c>
      <c r="AY707" s="236" t="s">
        <v>118</v>
      </c>
    </row>
    <row r="708" s="14" customFormat="1">
      <c r="A708" s="14"/>
      <c r="B708" s="237"/>
      <c r="C708" s="238"/>
      <c r="D708" s="219" t="s">
        <v>132</v>
      </c>
      <c r="E708" s="239" t="s">
        <v>21</v>
      </c>
      <c r="F708" s="240" t="s">
        <v>148</v>
      </c>
      <c r="G708" s="238"/>
      <c r="H708" s="241">
        <v>196.28900000000002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132</v>
      </c>
      <c r="AU708" s="247" t="s">
        <v>84</v>
      </c>
      <c r="AV708" s="14" t="s">
        <v>126</v>
      </c>
      <c r="AW708" s="14" t="s">
        <v>36</v>
      </c>
      <c r="AX708" s="14" t="s">
        <v>79</v>
      </c>
      <c r="AY708" s="247" t="s">
        <v>118</v>
      </c>
    </row>
    <row r="709" s="2" customFormat="1" ht="21.75" customHeight="1">
      <c r="A709" s="41"/>
      <c r="B709" s="42"/>
      <c r="C709" s="206" t="s">
        <v>762</v>
      </c>
      <c r="D709" s="206" t="s">
        <v>121</v>
      </c>
      <c r="E709" s="207" t="s">
        <v>763</v>
      </c>
      <c r="F709" s="208" t="s">
        <v>764</v>
      </c>
      <c r="G709" s="209" t="s">
        <v>136</v>
      </c>
      <c r="H709" s="210">
        <v>26</v>
      </c>
      <c r="I709" s="211"/>
      <c r="J709" s="212">
        <f>ROUND(I709*H709,2)</f>
        <v>0</v>
      </c>
      <c r="K709" s="208" t="s">
        <v>125</v>
      </c>
      <c r="L709" s="47"/>
      <c r="M709" s="213" t="s">
        <v>21</v>
      </c>
      <c r="N709" s="214" t="s">
        <v>45</v>
      </c>
      <c r="O709" s="87"/>
      <c r="P709" s="215">
        <f>O709*H709</f>
        <v>0</v>
      </c>
      <c r="Q709" s="215">
        <v>0</v>
      </c>
      <c r="R709" s="215">
        <f>Q709*H709</f>
        <v>0</v>
      </c>
      <c r="S709" s="215">
        <v>0.067000000000000004</v>
      </c>
      <c r="T709" s="216">
        <f>S709*H709</f>
        <v>1.742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17" t="s">
        <v>126</v>
      </c>
      <c r="AT709" s="217" t="s">
        <v>121</v>
      </c>
      <c r="AU709" s="217" t="s">
        <v>84</v>
      </c>
      <c r="AY709" s="19" t="s">
        <v>118</v>
      </c>
      <c r="BE709" s="218">
        <f>IF(N709="základní",J709,0)</f>
        <v>0</v>
      </c>
      <c r="BF709" s="218">
        <f>IF(N709="snížená",J709,0)</f>
        <v>0</v>
      </c>
      <c r="BG709" s="218">
        <f>IF(N709="zákl. přenesená",J709,0)</f>
        <v>0</v>
      </c>
      <c r="BH709" s="218">
        <f>IF(N709="sníž. přenesená",J709,0)</f>
        <v>0</v>
      </c>
      <c r="BI709" s="218">
        <f>IF(N709="nulová",J709,0)</f>
        <v>0</v>
      </c>
      <c r="BJ709" s="19" t="s">
        <v>79</v>
      </c>
      <c r="BK709" s="218">
        <f>ROUND(I709*H709,2)</f>
        <v>0</v>
      </c>
      <c r="BL709" s="19" t="s">
        <v>126</v>
      </c>
      <c r="BM709" s="217" t="s">
        <v>765</v>
      </c>
    </row>
    <row r="710" s="2" customFormat="1">
      <c r="A710" s="41"/>
      <c r="B710" s="42"/>
      <c r="C710" s="43"/>
      <c r="D710" s="219" t="s">
        <v>128</v>
      </c>
      <c r="E710" s="43"/>
      <c r="F710" s="220" t="s">
        <v>766</v>
      </c>
      <c r="G710" s="43"/>
      <c r="H710" s="43"/>
      <c r="I710" s="221"/>
      <c r="J710" s="43"/>
      <c r="K710" s="43"/>
      <c r="L710" s="47"/>
      <c r="M710" s="222"/>
      <c r="N710" s="223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19" t="s">
        <v>128</v>
      </c>
      <c r="AU710" s="19" t="s">
        <v>84</v>
      </c>
    </row>
    <row r="711" s="2" customFormat="1">
      <c r="A711" s="41"/>
      <c r="B711" s="42"/>
      <c r="C711" s="43"/>
      <c r="D711" s="224" t="s">
        <v>130</v>
      </c>
      <c r="E711" s="43"/>
      <c r="F711" s="225" t="s">
        <v>767</v>
      </c>
      <c r="G711" s="43"/>
      <c r="H711" s="43"/>
      <c r="I711" s="221"/>
      <c r="J711" s="43"/>
      <c r="K711" s="43"/>
      <c r="L711" s="47"/>
      <c r="M711" s="222"/>
      <c r="N711" s="223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19" t="s">
        <v>130</v>
      </c>
      <c r="AU711" s="19" t="s">
        <v>84</v>
      </c>
    </row>
    <row r="712" s="13" customFormat="1">
      <c r="A712" s="13"/>
      <c r="B712" s="226"/>
      <c r="C712" s="227"/>
      <c r="D712" s="219" t="s">
        <v>132</v>
      </c>
      <c r="E712" s="228" t="s">
        <v>21</v>
      </c>
      <c r="F712" s="229" t="s">
        <v>627</v>
      </c>
      <c r="G712" s="227"/>
      <c r="H712" s="230">
        <v>3</v>
      </c>
      <c r="I712" s="231"/>
      <c r="J712" s="227"/>
      <c r="K712" s="227"/>
      <c r="L712" s="232"/>
      <c r="M712" s="233"/>
      <c r="N712" s="234"/>
      <c r="O712" s="234"/>
      <c r="P712" s="234"/>
      <c r="Q712" s="234"/>
      <c r="R712" s="234"/>
      <c r="S712" s="234"/>
      <c r="T712" s="23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6" t="s">
        <v>132</v>
      </c>
      <c r="AU712" s="236" t="s">
        <v>84</v>
      </c>
      <c r="AV712" s="13" t="s">
        <v>84</v>
      </c>
      <c r="AW712" s="13" t="s">
        <v>36</v>
      </c>
      <c r="AX712" s="13" t="s">
        <v>74</v>
      </c>
      <c r="AY712" s="236" t="s">
        <v>118</v>
      </c>
    </row>
    <row r="713" s="13" customFormat="1">
      <c r="A713" s="13"/>
      <c r="B713" s="226"/>
      <c r="C713" s="227"/>
      <c r="D713" s="219" t="s">
        <v>132</v>
      </c>
      <c r="E713" s="228" t="s">
        <v>21</v>
      </c>
      <c r="F713" s="229" t="s">
        <v>628</v>
      </c>
      <c r="G713" s="227"/>
      <c r="H713" s="230">
        <v>3</v>
      </c>
      <c r="I713" s="231"/>
      <c r="J713" s="227"/>
      <c r="K713" s="227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132</v>
      </c>
      <c r="AU713" s="236" t="s">
        <v>84</v>
      </c>
      <c r="AV713" s="13" t="s">
        <v>84</v>
      </c>
      <c r="AW713" s="13" t="s">
        <v>36</v>
      </c>
      <c r="AX713" s="13" t="s">
        <v>74</v>
      </c>
      <c r="AY713" s="236" t="s">
        <v>118</v>
      </c>
    </row>
    <row r="714" s="13" customFormat="1">
      <c r="A714" s="13"/>
      <c r="B714" s="226"/>
      <c r="C714" s="227"/>
      <c r="D714" s="219" t="s">
        <v>132</v>
      </c>
      <c r="E714" s="228" t="s">
        <v>21</v>
      </c>
      <c r="F714" s="229" t="s">
        <v>637</v>
      </c>
      <c r="G714" s="227"/>
      <c r="H714" s="230">
        <v>10</v>
      </c>
      <c r="I714" s="231"/>
      <c r="J714" s="227"/>
      <c r="K714" s="227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132</v>
      </c>
      <c r="AU714" s="236" t="s">
        <v>84</v>
      </c>
      <c r="AV714" s="13" t="s">
        <v>84</v>
      </c>
      <c r="AW714" s="13" t="s">
        <v>36</v>
      </c>
      <c r="AX714" s="13" t="s">
        <v>74</v>
      </c>
      <c r="AY714" s="236" t="s">
        <v>118</v>
      </c>
    </row>
    <row r="715" s="13" customFormat="1">
      <c r="A715" s="13"/>
      <c r="B715" s="226"/>
      <c r="C715" s="227"/>
      <c r="D715" s="219" t="s">
        <v>132</v>
      </c>
      <c r="E715" s="228" t="s">
        <v>21</v>
      </c>
      <c r="F715" s="229" t="s">
        <v>768</v>
      </c>
      <c r="G715" s="227"/>
      <c r="H715" s="230">
        <v>5</v>
      </c>
      <c r="I715" s="231"/>
      <c r="J715" s="227"/>
      <c r="K715" s="227"/>
      <c r="L715" s="232"/>
      <c r="M715" s="233"/>
      <c r="N715" s="234"/>
      <c r="O715" s="234"/>
      <c r="P715" s="234"/>
      <c r="Q715" s="234"/>
      <c r="R715" s="234"/>
      <c r="S715" s="234"/>
      <c r="T715" s="23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6" t="s">
        <v>132</v>
      </c>
      <c r="AU715" s="236" t="s">
        <v>84</v>
      </c>
      <c r="AV715" s="13" t="s">
        <v>84</v>
      </c>
      <c r="AW715" s="13" t="s">
        <v>36</v>
      </c>
      <c r="AX715" s="13" t="s">
        <v>74</v>
      </c>
      <c r="AY715" s="236" t="s">
        <v>118</v>
      </c>
    </row>
    <row r="716" s="13" customFormat="1">
      <c r="A716" s="13"/>
      <c r="B716" s="226"/>
      <c r="C716" s="227"/>
      <c r="D716" s="219" t="s">
        <v>132</v>
      </c>
      <c r="E716" s="228" t="s">
        <v>21</v>
      </c>
      <c r="F716" s="229" t="s">
        <v>639</v>
      </c>
      <c r="G716" s="227"/>
      <c r="H716" s="230">
        <v>5</v>
      </c>
      <c r="I716" s="231"/>
      <c r="J716" s="227"/>
      <c r="K716" s="227"/>
      <c r="L716" s="232"/>
      <c r="M716" s="233"/>
      <c r="N716" s="234"/>
      <c r="O716" s="234"/>
      <c r="P716" s="234"/>
      <c r="Q716" s="234"/>
      <c r="R716" s="234"/>
      <c r="S716" s="234"/>
      <c r="T716" s="23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6" t="s">
        <v>132</v>
      </c>
      <c r="AU716" s="236" t="s">
        <v>84</v>
      </c>
      <c r="AV716" s="13" t="s">
        <v>84</v>
      </c>
      <c r="AW716" s="13" t="s">
        <v>36</v>
      </c>
      <c r="AX716" s="13" t="s">
        <v>74</v>
      </c>
      <c r="AY716" s="236" t="s">
        <v>118</v>
      </c>
    </row>
    <row r="717" s="14" customFormat="1">
      <c r="A717" s="14"/>
      <c r="B717" s="237"/>
      <c r="C717" s="238"/>
      <c r="D717" s="219" t="s">
        <v>132</v>
      </c>
      <c r="E717" s="239" t="s">
        <v>21</v>
      </c>
      <c r="F717" s="240" t="s">
        <v>148</v>
      </c>
      <c r="G717" s="238"/>
      <c r="H717" s="241">
        <v>26</v>
      </c>
      <c r="I717" s="242"/>
      <c r="J717" s="238"/>
      <c r="K717" s="238"/>
      <c r="L717" s="243"/>
      <c r="M717" s="244"/>
      <c r="N717" s="245"/>
      <c r="O717" s="245"/>
      <c r="P717" s="245"/>
      <c r="Q717" s="245"/>
      <c r="R717" s="245"/>
      <c r="S717" s="245"/>
      <c r="T717" s="24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7" t="s">
        <v>132</v>
      </c>
      <c r="AU717" s="247" t="s">
        <v>84</v>
      </c>
      <c r="AV717" s="14" t="s">
        <v>126</v>
      </c>
      <c r="AW717" s="14" t="s">
        <v>36</v>
      </c>
      <c r="AX717" s="14" t="s">
        <v>79</v>
      </c>
      <c r="AY717" s="247" t="s">
        <v>118</v>
      </c>
    </row>
    <row r="718" s="2" customFormat="1" ht="24.15" customHeight="1">
      <c r="A718" s="41"/>
      <c r="B718" s="42"/>
      <c r="C718" s="206" t="s">
        <v>769</v>
      </c>
      <c r="D718" s="206" t="s">
        <v>121</v>
      </c>
      <c r="E718" s="207" t="s">
        <v>770</v>
      </c>
      <c r="F718" s="208" t="s">
        <v>771</v>
      </c>
      <c r="G718" s="209" t="s">
        <v>136</v>
      </c>
      <c r="H718" s="210">
        <v>26.879999999999999</v>
      </c>
      <c r="I718" s="211"/>
      <c r="J718" s="212">
        <f>ROUND(I718*H718,2)</f>
        <v>0</v>
      </c>
      <c r="K718" s="208" t="s">
        <v>125</v>
      </c>
      <c r="L718" s="47"/>
      <c r="M718" s="213" t="s">
        <v>21</v>
      </c>
      <c r="N718" s="214" t="s">
        <v>45</v>
      </c>
      <c r="O718" s="87"/>
      <c r="P718" s="215">
        <f>O718*H718</f>
        <v>0</v>
      </c>
      <c r="Q718" s="215">
        <v>0</v>
      </c>
      <c r="R718" s="215">
        <f>Q718*H718</f>
        <v>0</v>
      </c>
      <c r="S718" s="215">
        <v>0.014999999999999999</v>
      </c>
      <c r="T718" s="216">
        <f>S718*H718</f>
        <v>0.40319999999999995</v>
      </c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R718" s="217" t="s">
        <v>126</v>
      </c>
      <c r="AT718" s="217" t="s">
        <v>121</v>
      </c>
      <c r="AU718" s="217" t="s">
        <v>84</v>
      </c>
      <c r="AY718" s="19" t="s">
        <v>118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79</v>
      </c>
      <c r="BK718" s="218">
        <f>ROUND(I718*H718,2)</f>
        <v>0</v>
      </c>
      <c r="BL718" s="19" t="s">
        <v>126</v>
      </c>
      <c r="BM718" s="217" t="s">
        <v>772</v>
      </c>
    </row>
    <row r="719" s="2" customFormat="1">
      <c r="A719" s="41"/>
      <c r="B719" s="42"/>
      <c r="C719" s="43"/>
      <c r="D719" s="219" t="s">
        <v>128</v>
      </c>
      <c r="E719" s="43"/>
      <c r="F719" s="220" t="s">
        <v>773</v>
      </c>
      <c r="G719" s="43"/>
      <c r="H719" s="43"/>
      <c r="I719" s="221"/>
      <c r="J719" s="43"/>
      <c r="K719" s="43"/>
      <c r="L719" s="47"/>
      <c r="M719" s="222"/>
      <c r="N719" s="223"/>
      <c r="O719" s="87"/>
      <c r="P719" s="87"/>
      <c r="Q719" s="87"/>
      <c r="R719" s="87"/>
      <c r="S719" s="87"/>
      <c r="T719" s="88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T719" s="19" t="s">
        <v>128</v>
      </c>
      <c r="AU719" s="19" t="s">
        <v>84</v>
      </c>
    </row>
    <row r="720" s="2" customFormat="1">
      <c r="A720" s="41"/>
      <c r="B720" s="42"/>
      <c r="C720" s="43"/>
      <c r="D720" s="224" t="s">
        <v>130</v>
      </c>
      <c r="E720" s="43"/>
      <c r="F720" s="225" t="s">
        <v>774</v>
      </c>
      <c r="G720" s="43"/>
      <c r="H720" s="43"/>
      <c r="I720" s="221"/>
      <c r="J720" s="43"/>
      <c r="K720" s="43"/>
      <c r="L720" s="47"/>
      <c r="M720" s="222"/>
      <c r="N720" s="223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T720" s="19" t="s">
        <v>130</v>
      </c>
      <c r="AU720" s="19" t="s">
        <v>84</v>
      </c>
    </row>
    <row r="721" s="13" customFormat="1">
      <c r="A721" s="13"/>
      <c r="B721" s="226"/>
      <c r="C721" s="227"/>
      <c r="D721" s="219" t="s">
        <v>132</v>
      </c>
      <c r="E721" s="228" t="s">
        <v>21</v>
      </c>
      <c r="F721" s="229" t="s">
        <v>646</v>
      </c>
      <c r="G721" s="227"/>
      <c r="H721" s="230">
        <v>13.44</v>
      </c>
      <c r="I721" s="231"/>
      <c r="J721" s="227"/>
      <c r="K721" s="227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132</v>
      </c>
      <c r="AU721" s="236" t="s">
        <v>84</v>
      </c>
      <c r="AV721" s="13" t="s">
        <v>84</v>
      </c>
      <c r="AW721" s="13" t="s">
        <v>36</v>
      </c>
      <c r="AX721" s="13" t="s">
        <v>74</v>
      </c>
      <c r="AY721" s="236" t="s">
        <v>118</v>
      </c>
    </row>
    <row r="722" s="13" customFormat="1">
      <c r="A722" s="13"/>
      <c r="B722" s="226"/>
      <c r="C722" s="227"/>
      <c r="D722" s="219" t="s">
        <v>132</v>
      </c>
      <c r="E722" s="228" t="s">
        <v>21</v>
      </c>
      <c r="F722" s="229" t="s">
        <v>647</v>
      </c>
      <c r="G722" s="227"/>
      <c r="H722" s="230">
        <v>13.44</v>
      </c>
      <c r="I722" s="231"/>
      <c r="J722" s="227"/>
      <c r="K722" s="227"/>
      <c r="L722" s="232"/>
      <c r="M722" s="233"/>
      <c r="N722" s="234"/>
      <c r="O722" s="234"/>
      <c r="P722" s="234"/>
      <c r="Q722" s="234"/>
      <c r="R722" s="234"/>
      <c r="S722" s="234"/>
      <c r="T722" s="23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6" t="s">
        <v>132</v>
      </c>
      <c r="AU722" s="236" t="s">
        <v>84</v>
      </c>
      <c r="AV722" s="13" t="s">
        <v>84</v>
      </c>
      <c r="AW722" s="13" t="s">
        <v>36</v>
      </c>
      <c r="AX722" s="13" t="s">
        <v>74</v>
      </c>
      <c r="AY722" s="236" t="s">
        <v>118</v>
      </c>
    </row>
    <row r="723" s="14" customFormat="1">
      <c r="A723" s="14"/>
      <c r="B723" s="237"/>
      <c r="C723" s="238"/>
      <c r="D723" s="219" t="s">
        <v>132</v>
      </c>
      <c r="E723" s="239" t="s">
        <v>21</v>
      </c>
      <c r="F723" s="240" t="s">
        <v>148</v>
      </c>
      <c r="G723" s="238"/>
      <c r="H723" s="241">
        <v>26.879999999999999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7" t="s">
        <v>132</v>
      </c>
      <c r="AU723" s="247" t="s">
        <v>84</v>
      </c>
      <c r="AV723" s="14" t="s">
        <v>126</v>
      </c>
      <c r="AW723" s="14" t="s">
        <v>36</v>
      </c>
      <c r="AX723" s="14" t="s">
        <v>79</v>
      </c>
      <c r="AY723" s="247" t="s">
        <v>118</v>
      </c>
    </row>
    <row r="724" s="2" customFormat="1" ht="24.15" customHeight="1">
      <c r="A724" s="41"/>
      <c r="B724" s="42"/>
      <c r="C724" s="206" t="s">
        <v>775</v>
      </c>
      <c r="D724" s="206" t="s">
        <v>121</v>
      </c>
      <c r="E724" s="207" t="s">
        <v>776</v>
      </c>
      <c r="F724" s="208" t="s">
        <v>777</v>
      </c>
      <c r="G724" s="209" t="s">
        <v>136</v>
      </c>
      <c r="H724" s="210">
        <v>0.80000000000000004</v>
      </c>
      <c r="I724" s="211"/>
      <c r="J724" s="212">
        <f>ROUND(I724*H724,2)</f>
        <v>0</v>
      </c>
      <c r="K724" s="208" t="s">
        <v>125</v>
      </c>
      <c r="L724" s="47"/>
      <c r="M724" s="213" t="s">
        <v>21</v>
      </c>
      <c r="N724" s="214" t="s">
        <v>45</v>
      </c>
      <c r="O724" s="87"/>
      <c r="P724" s="215">
        <f>O724*H724</f>
        <v>0</v>
      </c>
      <c r="Q724" s="215">
        <v>0</v>
      </c>
      <c r="R724" s="215">
        <f>Q724*H724</f>
        <v>0</v>
      </c>
      <c r="S724" s="215">
        <v>0.0040000000000000001</v>
      </c>
      <c r="T724" s="216">
        <f>S724*H724</f>
        <v>0.0032000000000000002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17" t="s">
        <v>126</v>
      </c>
      <c r="AT724" s="217" t="s">
        <v>121</v>
      </c>
      <c r="AU724" s="217" t="s">
        <v>84</v>
      </c>
      <c r="AY724" s="19" t="s">
        <v>118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79</v>
      </c>
      <c r="BK724" s="218">
        <f>ROUND(I724*H724,2)</f>
        <v>0</v>
      </c>
      <c r="BL724" s="19" t="s">
        <v>126</v>
      </c>
      <c r="BM724" s="217" t="s">
        <v>778</v>
      </c>
    </row>
    <row r="725" s="2" customFormat="1">
      <c r="A725" s="41"/>
      <c r="B725" s="42"/>
      <c r="C725" s="43"/>
      <c r="D725" s="219" t="s">
        <v>128</v>
      </c>
      <c r="E725" s="43"/>
      <c r="F725" s="220" t="s">
        <v>779</v>
      </c>
      <c r="G725" s="43"/>
      <c r="H725" s="43"/>
      <c r="I725" s="221"/>
      <c r="J725" s="43"/>
      <c r="K725" s="43"/>
      <c r="L725" s="47"/>
      <c r="M725" s="222"/>
      <c r="N725" s="223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19" t="s">
        <v>128</v>
      </c>
      <c r="AU725" s="19" t="s">
        <v>84</v>
      </c>
    </row>
    <row r="726" s="2" customFormat="1">
      <c r="A726" s="41"/>
      <c r="B726" s="42"/>
      <c r="C726" s="43"/>
      <c r="D726" s="224" t="s">
        <v>130</v>
      </c>
      <c r="E726" s="43"/>
      <c r="F726" s="225" t="s">
        <v>780</v>
      </c>
      <c r="G726" s="43"/>
      <c r="H726" s="43"/>
      <c r="I726" s="221"/>
      <c r="J726" s="43"/>
      <c r="K726" s="43"/>
      <c r="L726" s="47"/>
      <c r="M726" s="222"/>
      <c r="N726" s="223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19" t="s">
        <v>130</v>
      </c>
      <c r="AU726" s="19" t="s">
        <v>84</v>
      </c>
    </row>
    <row r="727" s="13" customFormat="1">
      <c r="A727" s="13"/>
      <c r="B727" s="226"/>
      <c r="C727" s="227"/>
      <c r="D727" s="219" t="s">
        <v>132</v>
      </c>
      <c r="E727" s="228" t="s">
        <v>21</v>
      </c>
      <c r="F727" s="229" t="s">
        <v>781</v>
      </c>
      <c r="G727" s="227"/>
      <c r="H727" s="230">
        <v>0.40000000000000002</v>
      </c>
      <c r="I727" s="231"/>
      <c r="J727" s="227"/>
      <c r="K727" s="227"/>
      <c r="L727" s="232"/>
      <c r="M727" s="233"/>
      <c r="N727" s="234"/>
      <c r="O727" s="234"/>
      <c r="P727" s="234"/>
      <c r="Q727" s="234"/>
      <c r="R727" s="234"/>
      <c r="S727" s="234"/>
      <c r="T727" s="23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6" t="s">
        <v>132</v>
      </c>
      <c r="AU727" s="236" t="s">
        <v>84</v>
      </c>
      <c r="AV727" s="13" t="s">
        <v>84</v>
      </c>
      <c r="AW727" s="13" t="s">
        <v>36</v>
      </c>
      <c r="AX727" s="13" t="s">
        <v>74</v>
      </c>
      <c r="AY727" s="236" t="s">
        <v>118</v>
      </c>
    </row>
    <row r="728" s="13" customFormat="1">
      <c r="A728" s="13"/>
      <c r="B728" s="226"/>
      <c r="C728" s="227"/>
      <c r="D728" s="219" t="s">
        <v>132</v>
      </c>
      <c r="E728" s="228" t="s">
        <v>21</v>
      </c>
      <c r="F728" s="229" t="s">
        <v>782</v>
      </c>
      <c r="G728" s="227"/>
      <c r="H728" s="230">
        <v>0.40000000000000002</v>
      </c>
      <c r="I728" s="231"/>
      <c r="J728" s="227"/>
      <c r="K728" s="227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132</v>
      </c>
      <c r="AU728" s="236" t="s">
        <v>84</v>
      </c>
      <c r="AV728" s="13" t="s">
        <v>84</v>
      </c>
      <c r="AW728" s="13" t="s">
        <v>36</v>
      </c>
      <c r="AX728" s="13" t="s">
        <v>74</v>
      </c>
      <c r="AY728" s="236" t="s">
        <v>118</v>
      </c>
    </row>
    <row r="729" s="14" customFormat="1">
      <c r="A729" s="14"/>
      <c r="B729" s="237"/>
      <c r="C729" s="238"/>
      <c r="D729" s="219" t="s">
        <v>132</v>
      </c>
      <c r="E729" s="239" t="s">
        <v>21</v>
      </c>
      <c r="F729" s="240" t="s">
        <v>148</v>
      </c>
      <c r="G729" s="238"/>
      <c r="H729" s="241">
        <v>0.80000000000000004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132</v>
      </c>
      <c r="AU729" s="247" t="s">
        <v>84</v>
      </c>
      <c r="AV729" s="14" t="s">
        <v>126</v>
      </c>
      <c r="AW729" s="14" t="s">
        <v>36</v>
      </c>
      <c r="AX729" s="14" t="s">
        <v>79</v>
      </c>
      <c r="AY729" s="247" t="s">
        <v>118</v>
      </c>
    </row>
    <row r="730" s="2" customFormat="1" ht="16.5" customHeight="1">
      <c r="A730" s="41"/>
      <c r="B730" s="42"/>
      <c r="C730" s="206" t="s">
        <v>783</v>
      </c>
      <c r="D730" s="206" t="s">
        <v>121</v>
      </c>
      <c r="E730" s="207" t="s">
        <v>784</v>
      </c>
      <c r="F730" s="208" t="s">
        <v>785</v>
      </c>
      <c r="G730" s="209" t="s">
        <v>124</v>
      </c>
      <c r="H730" s="210">
        <v>1</v>
      </c>
      <c r="I730" s="211"/>
      <c r="J730" s="212">
        <f>ROUND(I730*H730,2)</f>
        <v>0</v>
      </c>
      <c r="K730" s="208" t="s">
        <v>125</v>
      </c>
      <c r="L730" s="47"/>
      <c r="M730" s="213" t="s">
        <v>21</v>
      </c>
      <c r="N730" s="214" t="s">
        <v>45</v>
      </c>
      <c r="O730" s="87"/>
      <c r="P730" s="215">
        <f>O730*H730</f>
        <v>0</v>
      </c>
      <c r="Q730" s="215">
        <v>0</v>
      </c>
      <c r="R730" s="215">
        <f>Q730*H730</f>
        <v>0</v>
      </c>
      <c r="S730" s="215">
        <v>0.055</v>
      </c>
      <c r="T730" s="216">
        <f>S730*H730</f>
        <v>0.055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7" t="s">
        <v>126</v>
      </c>
      <c r="AT730" s="217" t="s">
        <v>121</v>
      </c>
      <c r="AU730" s="217" t="s">
        <v>84</v>
      </c>
      <c r="AY730" s="19" t="s">
        <v>118</v>
      </c>
      <c r="BE730" s="218">
        <f>IF(N730="základní",J730,0)</f>
        <v>0</v>
      </c>
      <c r="BF730" s="218">
        <f>IF(N730="snížená",J730,0)</f>
        <v>0</v>
      </c>
      <c r="BG730" s="218">
        <f>IF(N730="zákl. přenesená",J730,0)</f>
        <v>0</v>
      </c>
      <c r="BH730" s="218">
        <f>IF(N730="sníž. přenesená",J730,0)</f>
        <v>0</v>
      </c>
      <c r="BI730" s="218">
        <f>IF(N730="nulová",J730,0)</f>
        <v>0</v>
      </c>
      <c r="BJ730" s="19" t="s">
        <v>79</v>
      </c>
      <c r="BK730" s="218">
        <f>ROUND(I730*H730,2)</f>
        <v>0</v>
      </c>
      <c r="BL730" s="19" t="s">
        <v>126</v>
      </c>
      <c r="BM730" s="217" t="s">
        <v>786</v>
      </c>
    </row>
    <row r="731" s="2" customFormat="1">
      <c r="A731" s="41"/>
      <c r="B731" s="42"/>
      <c r="C731" s="43"/>
      <c r="D731" s="219" t="s">
        <v>128</v>
      </c>
      <c r="E731" s="43"/>
      <c r="F731" s="220" t="s">
        <v>787</v>
      </c>
      <c r="G731" s="43"/>
      <c r="H731" s="43"/>
      <c r="I731" s="221"/>
      <c r="J731" s="43"/>
      <c r="K731" s="43"/>
      <c r="L731" s="47"/>
      <c r="M731" s="222"/>
      <c r="N731" s="223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19" t="s">
        <v>128</v>
      </c>
      <c r="AU731" s="19" t="s">
        <v>84</v>
      </c>
    </row>
    <row r="732" s="2" customFormat="1">
      <c r="A732" s="41"/>
      <c r="B732" s="42"/>
      <c r="C732" s="43"/>
      <c r="D732" s="224" t="s">
        <v>130</v>
      </c>
      <c r="E732" s="43"/>
      <c r="F732" s="225" t="s">
        <v>788</v>
      </c>
      <c r="G732" s="43"/>
      <c r="H732" s="43"/>
      <c r="I732" s="221"/>
      <c r="J732" s="43"/>
      <c r="K732" s="43"/>
      <c r="L732" s="47"/>
      <c r="M732" s="222"/>
      <c r="N732" s="223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19" t="s">
        <v>130</v>
      </c>
      <c r="AU732" s="19" t="s">
        <v>84</v>
      </c>
    </row>
    <row r="733" s="13" customFormat="1">
      <c r="A733" s="13"/>
      <c r="B733" s="226"/>
      <c r="C733" s="227"/>
      <c r="D733" s="219" t="s">
        <v>132</v>
      </c>
      <c r="E733" s="228" t="s">
        <v>21</v>
      </c>
      <c r="F733" s="229" t="s">
        <v>373</v>
      </c>
      <c r="G733" s="227"/>
      <c r="H733" s="230">
        <v>1</v>
      </c>
      <c r="I733" s="231"/>
      <c r="J733" s="227"/>
      <c r="K733" s="227"/>
      <c r="L733" s="232"/>
      <c r="M733" s="233"/>
      <c r="N733" s="234"/>
      <c r="O733" s="234"/>
      <c r="P733" s="234"/>
      <c r="Q733" s="234"/>
      <c r="R733" s="234"/>
      <c r="S733" s="234"/>
      <c r="T733" s="23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6" t="s">
        <v>132</v>
      </c>
      <c r="AU733" s="236" t="s">
        <v>84</v>
      </c>
      <c r="AV733" s="13" t="s">
        <v>84</v>
      </c>
      <c r="AW733" s="13" t="s">
        <v>36</v>
      </c>
      <c r="AX733" s="13" t="s">
        <v>79</v>
      </c>
      <c r="AY733" s="236" t="s">
        <v>118</v>
      </c>
    </row>
    <row r="734" s="2" customFormat="1" ht="21.75" customHeight="1">
      <c r="A734" s="41"/>
      <c r="B734" s="42"/>
      <c r="C734" s="206" t="s">
        <v>789</v>
      </c>
      <c r="D734" s="206" t="s">
        <v>121</v>
      </c>
      <c r="E734" s="207" t="s">
        <v>790</v>
      </c>
      <c r="F734" s="208" t="s">
        <v>791</v>
      </c>
      <c r="G734" s="209" t="s">
        <v>136</v>
      </c>
      <c r="H734" s="210">
        <v>3.8399999999999999</v>
      </c>
      <c r="I734" s="211"/>
      <c r="J734" s="212">
        <f>ROUND(I734*H734,2)</f>
        <v>0</v>
      </c>
      <c r="K734" s="208" t="s">
        <v>125</v>
      </c>
      <c r="L734" s="47"/>
      <c r="M734" s="213" t="s">
        <v>21</v>
      </c>
      <c r="N734" s="214" t="s">
        <v>45</v>
      </c>
      <c r="O734" s="87"/>
      <c r="P734" s="215">
        <f>O734*H734</f>
        <v>0</v>
      </c>
      <c r="Q734" s="215">
        <v>0</v>
      </c>
      <c r="R734" s="215">
        <f>Q734*H734</f>
        <v>0</v>
      </c>
      <c r="S734" s="215">
        <v>0.075999999999999998</v>
      </c>
      <c r="T734" s="216">
        <f>S734*H734</f>
        <v>0.29183999999999999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7" t="s">
        <v>126</v>
      </c>
      <c r="AT734" s="217" t="s">
        <v>121</v>
      </c>
      <c r="AU734" s="217" t="s">
        <v>84</v>
      </c>
      <c r="AY734" s="19" t="s">
        <v>118</v>
      </c>
      <c r="BE734" s="218">
        <f>IF(N734="základní",J734,0)</f>
        <v>0</v>
      </c>
      <c r="BF734" s="218">
        <f>IF(N734="snížená",J734,0)</f>
        <v>0</v>
      </c>
      <c r="BG734" s="218">
        <f>IF(N734="zákl. přenesená",J734,0)</f>
        <v>0</v>
      </c>
      <c r="BH734" s="218">
        <f>IF(N734="sníž. přenesená",J734,0)</f>
        <v>0</v>
      </c>
      <c r="BI734" s="218">
        <f>IF(N734="nulová",J734,0)</f>
        <v>0</v>
      </c>
      <c r="BJ734" s="19" t="s">
        <v>79</v>
      </c>
      <c r="BK734" s="218">
        <f>ROUND(I734*H734,2)</f>
        <v>0</v>
      </c>
      <c r="BL734" s="19" t="s">
        <v>126</v>
      </c>
      <c r="BM734" s="217" t="s">
        <v>792</v>
      </c>
    </row>
    <row r="735" s="2" customFormat="1">
      <c r="A735" s="41"/>
      <c r="B735" s="42"/>
      <c r="C735" s="43"/>
      <c r="D735" s="219" t="s">
        <v>128</v>
      </c>
      <c r="E735" s="43"/>
      <c r="F735" s="220" t="s">
        <v>793</v>
      </c>
      <c r="G735" s="43"/>
      <c r="H735" s="43"/>
      <c r="I735" s="221"/>
      <c r="J735" s="43"/>
      <c r="K735" s="43"/>
      <c r="L735" s="47"/>
      <c r="M735" s="222"/>
      <c r="N735" s="223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19" t="s">
        <v>128</v>
      </c>
      <c r="AU735" s="19" t="s">
        <v>84</v>
      </c>
    </row>
    <row r="736" s="2" customFormat="1">
      <c r="A736" s="41"/>
      <c r="B736" s="42"/>
      <c r="C736" s="43"/>
      <c r="D736" s="224" t="s">
        <v>130</v>
      </c>
      <c r="E736" s="43"/>
      <c r="F736" s="225" t="s">
        <v>794</v>
      </c>
      <c r="G736" s="43"/>
      <c r="H736" s="43"/>
      <c r="I736" s="221"/>
      <c r="J736" s="43"/>
      <c r="K736" s="43"/>
      <c r="L736" s="47"/>
      <c r="M736" s="222"/>
      <c r="N736" s="223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19" t="s">
        <v>130</v>
      </c>
      <c r="AU736" s="19" t="s">
        <v>84</v>
      </c>
    </row>
    <row r="737" s="13" customFormat="1">
      <c r="A737" s="13"/>
      <c r="B737" s="226"/>
      <c r="C737" s="227"/>
      <c r="D737" s="219" t="s">
        <v>132</v>
      </c>
      <c r="E737" s="228" t="s">
        <v>21</v>
      </c>
      <c r="F737" s="229" t="s">
        <v>629</v>
      </c>
      <c r="G737" s="227"/>
      <c r="H737" s="230">
        <v>1.9199999999999999</v>
      </c>
      <c r="I737" s="231"/>
      <c r="J737" s="227"/>
      <c r="K737" s="227"/>
      <c r="L737" s="232"/>
      <c r="M737" s="233"/>
      <c r="N737" s="234"/>
      <c r="O737" s="234"/>
      <c r="P737" s="234"/>
      <c r="Q737" s="234"/>
      <c r="R737" s="234"/>
      <c r="S737" s="234"/>
      <c r="T737" s="235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6" t="s">
        <v>132</v>
      </c>
      <c r="AU737" s="236" t="s">
        <v>84</v>
      </c>
      <c r="AV737" s="13" t="s">
        <v>84</v>
      </c>
      <c r="AW737" s="13" t="s">
        <v>36</v>
      </c>
      <c r="AX737" s="13" t="s">
        <v>74</v>
      </c>
      <c r="AY737" s="236" t="s">
        <v>118</v>
      </c>
    </row>
    <row r="738" s="13" customFormat="1">
      <c r="A738" s="13"/>
      <c r="B738" s="226"/>
      <c r="C738" s="227"/>
      <c r="D738" s="219" t="s">
        <v>132</v>
      </c>
      <c r="E738" s="228" t="s">
        <v>21</v>
      </c>
      <c r="F738" s="229" t="s">
        <v>630</v>
      </c>
      <c r="G738" s="227"/>
      <c r="H738" s="230">
        <v>1.9199999999999999</v>
      </c>
      <c r="I738" s="231"/>
      <c r="J738" s="227"/>
      <c r="K738" s="227"/>
      <c r="L738" s="232"/>
      <c r="M738" s="233"/>
      <c r="N738" s="234"/>
      <c r="O738" s="234"/>
      <c r="P738" s="234"/>
      <c r="Q738" s="234"/>
      <c r="R738" s="234"/>
      <c r="S738" s="234"/>
      <c r="T738" s="23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6" t="s">
        <v>132</v>
      </c>
      <c r="AU738" s="236" t="s">
        <v>84</v>
      </c>
      <c r="AV738" s="13" t="s">
        <v>84</v>
      </c>
      <c r="AW738" s="13" t="s">
        <v>36</v>
      </c>
      <c r="AX738" s="13" t="s">
        <v>74</v>
      </c>
      <c r="AY738" s="236" t="s">
        <v>118</v>
      </c>
    </row>
    <row r="739" s="14" customFormat="1">
      <c r="A739" s="14"/>
      <c r="B739" s="237"/>
      <c r="C739" s="238"/>
      <c r="D739" s="219" t="s">
        <v>132</v>
      </c>
      <c r="E739" s="239" t="s">
        <v>21</v>
      </c>
      <c r="F739" s="240" t="s">
        <v>148</v>
      </c>
      <c r="G739" s="238"/>
      <c r="H739" s="241">
        <v>3.8399999999999999</v>
      </c>
      <c r="I739" s="242"/>
      <c r="J739" s="238"/>
      <c r="K739" s="238"/>
      <c r="L739" s="243"/>
      <c r="M739" s="244"/>
      <c r="N739" s="245"/>
      <c r="O739" s="245"/>
      <c r="P739" s="245"/>
      <c r="Q739" s="245"/>
      <c r="R739" s="245"/>
      <c r="S739" s="245"/>
      <c r="T739" s="24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7" t="s">
        <v>132</v>
      </c>
      <c r="AU739" s="247" t="s">
        <v>84</v>
      </c>
      <c r="AV739" s="14" t="s">
        <v>126</v>
      </c>
      <c r="AW739" s="14" t="s">
        <v>36</v>
      </c>
      <c r="AX739" s="14" t="s">
        <v>79</v>
      </c>
      <c r="AY739" s="247" t="s">
        <v>118</v>
      </c>
    </row>
    <row r="740" s="2" customFormat="1" ht="16.5" customHeight="1">
      <c r="A740" s="41"/>
      <c r="B740" s="42"/>
      <c r="C740" s="206" t="s">
        <v>795</v>
      </c>
      <c r="D740" s="206" t="s">
        <v>121</v>
      </c>
      <c r="E740" s="207" t="s">
        <v>796</v>
      </c>
      <c r="F740" s="208" t="s">
        <v>797</v>
      </c>
      <c r="G740" s="209" t="s">
        <v>144</v>
      </c>
      <c r="H740" s="210">
        <v>0.80000000000000004</v>
      </c>
      <c r="I740" s="211"/>
      <c r="J740" s="212">
        <f>ROUND(I740*H740,2)</f>
        <v>0</v>
      </c>
      <c r="K740" s="208" t="s">
        <v>21</v>
      </c>
      <c r="L740" s="47"/>
      <c r="M740" s="213" t="s">
        <v>21</v>
      </c>
      <c r="N740" s="214" t="s">
        <v>45</v>
      </c>
      <c r="O740" s="87"/>
      <c r="P740" s="215">
        <f>O740*H740</f>
        <v>0</v>
      </c>
      <c r="Q740" s="215">
        <v>0.00022000000000000001</v>
      </c>
      <c r="R740" s="215">
        <f>Q740*H740</f>
        <v>0.00017600000000000002</v>
      </c>
      <c r="S740" s="215">
        <v>0.00046000000000000001</v>
      </c>
      <c r="T740" s="216">
        <f>S740*H740</f>
        <v>0.00036800000000000005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7" t="s">
        <v>126</v>
      </c>
      <c r="AT740" s="217" t="s">
        <v>121</v>
      </c>
      <c r="AU740" s="217" t="s">
        <v>84</v>
      </c>
      <c r="AY740" s="19" t="s">
        <v>118</v>
      </c>
      <c r="BE740" s="218">
        <f>IF(N740="základní",J740,0)</f>
        <v>0</v>
      </c>
      <c r="BF740" s="218">
        <f>IF(N740="snížená",J740,0)</f>
        <v>0</v>
      </c>
      <c r="BG740" s="218">
        <f>IF(N740="zákl. přenesená",J740,0)</f>
        <v>0</v>
      </c>
      <c r="BH740" s="218">
        <f>IF(N740="sníž. přenesená",J740,0)</f>
        <v>0</v>
      </c>
      <c r="BI740" s="218">
        <f>IF(N740="nulová",J740,0)</f>
        <v>0</v>
      </c>
      <c r="BJ740" s="19" t="s">
        <v>79</v>
      </c>
      <c r="BK740" s="218">
        <f>ROUND(I740*H740,2)</f>
        <v>0</v>
      </c>
      <c r="BL740" s="19" t="s">
        <v>126</v>
      </c>
      <c r="BM740" s="217" t="s">
        <v>798</v>
      </c>
    </row>
    <row r="741" s="2" customFormat="1">
      <c r="A741" s="41"/>
      <c r="B741" s="42"/>
      <c r="C741" s="43"/>
      <c r="D741" s="219" t="s">
        <v>128</v>
      </c>
      <c r="E741" s="43"/>
      <c r="F741" s="220" t="s">
        <v>797</v>
      </c>
      <c r="G741" s="43"/>
      <c r="H741" s="43"/>
      <c r="I741" s="221"/>
      <c r="J741" s="43"/>
      <c r="K741" s="43"/>
      <c r="L741" s="47"/>
      <c r="M741" s="222"/>
      <c r="N741" s="223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19" t="s">
        <v>128</v>
      </c>
      <c r="AU741" s="19" t="s">
        <v>84</v>
      </c>
    </row>
    <row r="742" s="13" customFormat="1">
      <c r="A742" s="13"/>
      <c r="B742" s="226"/>
      <c r="C742" s="227"/>
      <c r="D742" s="219" t="s">
        <v>132</v>
      </c>
      <c r="E742" s="228" t="s">
        <v>21</v>
      </c>
      <c r="F742" s="229" t="s">
        <v>799</v>
      </c>
      <c r="G742" s="227"/>
      <c r="H742" s="230">
        <v>0.80000000000000004</v>
      </c>
      <c r="I742" s="231"/>
      <c r="J742" s="227"/>
      <c r="K742" s="227"/>
      <c r="L742" s="232"/>
      <c r="M742" s="233"/>
      <c r="N742" s="234"/>
      <c r="O742" s="234"/>
      <c r="P742" s="234"/>
      <c r="Q742" s="234"/>
      <c r="R742" s="234"/>
      <c r="S742" s="234"/>
      <c r="T742" s="23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6" t="s">
        <v>132</v>
      </c>
      <c r="AU742" s="236" t="s">
        <v>84</v>
      </c>
      <c r="AV742" s="13" t="s">
        <v>84</v>
      </c>
      <c r="AW742" s="13" t="s">
        <v>36</v>
      </c>
      <c r="AX742" s="13" t="s">
        <v>79</v>
      </c>
      <c r="AY742" s="236" t="s">
        <v>118</v>
      </c>
    </row>
    <row r="743" s="2" customFormat="1" ht="37.8" customHeight="1">
      <c r="A743" s="41"/>
      <c r="B743" s="42"/>
      <c r="C743" s="206" t="s">
        <v>800</v>
      </c>
      <c r="D743" s="206" t="s">
        <v>121</v>
      </c>
      <c r="E743" s="207" t="s">
        <v>801</v>
      </c>
      <c r="F743" s="208" t="s">
        <v>802</v>
      </c>
      <c r="G743" s="209" t="s">
        <v>136</v>
      </c>
      <c r="H743" s="210">
        <v>0.23100000000000001</v>
      </c>
      <c r="I743" s="211"/>
      <c r="J743" s="212">
        <f>ROUND(I743*H743,2)</f>
        <v>0</v>
      </c>
      <c r="K743" s="208" t="s">
        <v>125</v>
      </c>
      <c r="L743" s="47"/>
      <c r="M743" s="213" t="s">
        <v>21</v>
      </c>
      <c r="N743" s="214" t="s">
        <v>45</v>
      </c>
      <c r="O743" s="87"/>
      <c r="P743" s="215">
        <f>O743*H743</f>
        <v>0</v>
      </c>
      <c r="Q743" s="215">
        <v>0</v>
      </c>
      <c r="R743" s="215">
        <f>Q743*H743</f>
        <v>0</v>
      </c>
      <c r="S743" s="215">
        <v>0.045999999999999999</v>
      </c>
      <c r="T743" s="216">
        <f>S743*H743</f>
        <v>0.010626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7" t="s">
        <v>126</v>
      </c>
      <c r="AT743" s="217" t="s">
        <v>121</v>
      </c>
      <c r="AU743" s="217" t="s">
        <v>84</v>
      </c>
      <c r="AY743" s="19" t="s">
        <v>118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79</v>
      </c>
      <c r="BK743" s="218">
        <f>ROUND(I743*H743,2)</f>
        <v>0</v>
      </c>
      <c r="BL743" s="19" t="s">
        <v>126</v>
      </c>
      <c r="BM743" s="217" t="s">
        <v>803</v>
      </c>
    </row>
    <row r="744" s="2" customFormat="1">
      <c r="A744" s="41"/>
      <c r="B744" s="42"/>
      <c r="C744" s="43"/>
      <c r="D744" s="219" t="s">
        <v>128</v>
      </c>
      <c r="E744" s="43"/>
      <c r="F744" s="220" t="s">
        <v>804</v>
      </c>
      <c r="G744" s="43"/>
      <c r="H744" s="43"/>
      <c r="I744" s="221"/>
      <c r="J744" s="43"/>
      <c r="K744" s="43"/>
      <c r="L744" s="47"/>
      <c r="M744" s="222"/>
      <c r="N744" s="223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19" t="s">
        <v>128</v>
      </c>
      <c r="AU744" s="19" t="s">
        <v>84</v>
      </c>
    </row>
    <row r="745" s="2" customFormat="1">
      <c r="A745" s="41"/>
      <c r="B745" s="42"/>
      <c r="C745" s="43"/>
      <c r="D745" s="224" t="s">
        <v>130</v>
      </c>
      <c r="E745" s="43"/>
      <c r="F745" s="225" t="s">
        <v>805</v>
      </c>
      <c r="G745" s="43"/>
      <c r="H745" s="43"/>
      <c r="I745" s="221"/>
      <c r="J745" s="43"/>
      <c r="K745" s="43"/>
      <c r="L745" s="47"/>
      <c r="M745" s="222"/>
      <c r="N745" s="223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19" t="s">
        <v>130</v>
      </c>
      <c r="AU745" s="19" t="s">
        <v>84</v>
      </c>
    </row>
    <row r="746" s="15" customFormat="1">
      <c r="A746" s="15"/>
      <c r="B746" s="248"/>
      <c r="C746" s="249"/>
      <c r="D746" s="219" t="s">
        <v>132</v>
      </c>
      <c r="E746" s="250" t="s">
        <v>21</v>
      </c>
      <c r="F746" s="251" t="s">
        <v>806</v>
      </c>
      <c r="G746" s="249"/>
      <c r="H746" s="250" t="s">
        <v>21</v>
      </c>
      <c r="I746" s="252"/>
      <c r="J746" s="249"/>
      <c r="K746" s="249"/>
      <c r="L746" s="253"/>
      <c r="M746" s="254"/>
      <c r="N746" s="255"/>
      <c r="O746" s="255"/>
      <c r="P746" s="255"/>
      <c r="Q746" s="255"/>
      <c r="R746" s="255"/>
      <c r="S746" s="255"/>
      <c r="T746" s="256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57" t="s">
        <v>132</v>
      </c>
      <c r="AU746" s="257" t="s">
        <v>84</v>
      </c>
      <c r="AV746" s="15" t="s">
        <v>79</v>
      </c>
      <c r="AW746" s="15" t="s">
        <v>36</v>
      </c>
      <c r="AX746" s="15" t="s">
        <v>74</v>
      </c>
      <c r="AY746" s="257" t="s">
        <v>118</v>
      </c>
    </row>
    <row r="747" s="13" customFormat="1">
      <c r="A747" s="13"/>
      <c r="B747" s="226"/>
      <c r="C747" s="227"/>
      <c r="D747" s="219" t="s">
        <v>132</v>
      </c>
      <c r="E747" s="228" t="s">
        <v>21</v>
      </c>
      <c r="F747" s="229" t="s">
        <v>444</v>
      </c>
      <c r="G747" s="227"/>
      <c r="H747" s="230">
        <v>0.23100000000000001</v>
      </c>
      <c r="I747" s="231"/>
      <c r="J747" s="227"/>
      <c r="K747" s="227"/>
      <c r="L747" s="232"/>
      <c r="M747" s="233"/>
      <c r="N747" s="234"/>
      <c r="O747" s="234"/>
      <c r="P747" s="234"/>
      <c r="Q747" s="234"/>
      <c r="R747" s="234"/>
      <c r="S747" s="234"/>
      <c r="T747" s="235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6" t="s">
        <v>132</v>
      </c>
      <c r="AU747" s="236" t="s">
        <v>84</v>
      </c>
      <c r="AV747" s="13" t="s">
        <v>84</v>
      </c>
      <c r="AW747" s="13" t="s">
        <v>36</v>
      </c>
      <c r="AX747" s="13" t="s">
        <v>79</v>
      </c>
      <c r="AY747" s="236" t="s">
        <v>118</v>
      </c>
    </row>
    <row r="748" s="12" customFormat="1" ht="22.8" customHeight="1">
      <c r="A748" s="12"/>
      <c r="B748" s="190"/>
      <c r="C748" s="191"/>
      <c r="D748" s="192" t="s">
        <v>73</v>
      </c>
      <c r="E748" s="204" t="s">
        <v>807</v>
      </c>
      <c r="F748" s="204" t="s">
        <v>808</v>
      </c>
      <c r="G748" s="191"/>
      <c r="H748" s="191"/>
      <c r="I748" s="194"/>
      <c r="J748" s="205">
        <f>BK748</f>
        <v>0</v>
      </c>
      <c r="K748" s="191"/>
      <c r="L748" s="196"/>
      <c r="M748" s="197"/>
      <c r="N748" s="198"/>
      <c r="O748" s="198"/>
      <c r="P748" s="199">
        <f>SUM(P749:P772)</f>
        <v>0</v>
      </c>
      <c r="Q748" s="198"/>
      <c r="R748" s="199">
        <f>SUM(R749:R772)</f>
        <v>0</v>
      </c>
      <c r="S748" s="198"/>
      <c r="T748" s="200">
        <f>SUM(T749:T772)</f>
        <v>0</v>
      </c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R748" s="201" t="s">
        <v>79</v>
      </c>
      <c r="AT748" s="202" t="s">
        <v>73</v>
      </c>
      <c r="AU748" s="202" t="s">
        <v>79</v>
      </c>
      <c r="AY748" s="201" t="s">
        <v>118</v>
      </c>
      <c r="BK748" s="203">
        <f>SUM(BK749:BK772)</f>
        <v>0</v>
      </c>
    </row>
    <row r="749" s="2" customFormat="1" ht="24.15" customHeight="1">
      <c r="A749" s="41"/>
      <c r="B749" s="42"/>
      <c r="C749" s="206" t="s">
        <v>809</v>
      </c>
      <c r="D749" s="206" t="s">
        <v>121</v>
      </c>
      <c r="E749" s="207" t="s">
        <v>810</v>
      </c>
      <c r="F749" s="208" t="s">
        <v>811</v>
      </c>
      <c r="G749" s="209" t="s">
        <v>812</v>
      </c>
      <c r="H749" s="210">
        <v>20.526</v>
      </c>
      <c r="I749" s="211"/>
      <c r="J749" s="212">
        <f>ROUND(I749*H749,2)</f>
        <v>0</v>
      </c>
      <c r="K749" s="208" t="s">
        <v>125</v>
      </c>
      <c r="L749" s="47"/>
      <c r="M749" s="213" t="s">
        <v>21</v>
      </c>
      <c r="N749" s="214" t="s">
        <v>45</v>
      </c>
      <c r="O749" s="87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17" t="s">
        <v>126</v>
      </c>
      <c r="AT749" s="217" t="s">
        <v>121</v>
      </c>
      <c r="AU749" s="217" t="s">
        <v>84</v>
      </c>
      <c r="AY749" s="19" t="s">
        <v>118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79</v>
      </c>
      <c r="BK749" s="218">
        <f>ROUND(I749*H749,2)</f>
        <v>0</v>
      </c>
      <c r="BL749" s="19" t="s">
        <v>126</v>
      </c>
      <c r="BM749" s="217" t="s">
        <v>813</v>
      </c>
    </row>
    <row r="750" s="2" customFormat="1">
      <c r="A750" s="41"/>
      <c r="B750" s="42"/>
      <c r="C750" s="43"/>
      <c r="D750" s="219" t="s">
        <v>128</v>
      </c>
      <c r="E750" s="43"/>
      <c r="F750" s="220" t="s">
        <v>814</v>
      </c>
      <c r="G750" s="43"/>
      <c r="H750" s="43"/>
      <c r="I750" s="221"/>
      <c r="J750" s="43"/>
      <c r="K750" s="43"/>
      <c r="L750" s="47"/>
      <c r="M750" s="222"/>
      <c r="N750" s="223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19" t="s">
        <v>128</v>
      </c>
      <c r="AU750" s="19" t="s">
        <v>84</v>
      </c>
    </row>
    <row r="751" s="2" customFormat="1">
      <c r="A751" s="41"/>
      <c r="B751" s="42"/>
      <c r="C751" s="43"/>
      <c r="D751" s="224" t="s">
        <v>130</v>
      </c>
      <c r="E751" s="43"/>
      <c r="F751" s="225" t="s">
        <v>815</v>
      </c>
      <c r="G751" s="43"/>
      <c r="H751" s="43"/>
      <c r="I751" s="221"/>
      <c r="J751" s="43"/>
      <c r="K751" s="43"/>
      <c r="L751" s="47"/>
      <c r="M751" s="222"/>
      <c r="N751" s="223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19" t="s">
        <v>130</v>
      </c>
      <c r="AU751" s="19" t="s">
        <v>84</v>
      </c>
    </row>
    <row r="752" s="2" customFormat="1" ht="33" customHeight="1">
      <c r="A752" s="41"/>
      <c r="B752" s="42"/>
      <c r="C752" s="206" t="s">
        <v>816</v>
      </c>
      <c r="D752" s="206" t="s">
        <v>121</v>
      </c>
      <c r="E752" s="207" t="s">
        <v>817</v>
      </c>
      <c r="F752" s="208" t="s">
        <v>818</v>
      </c>
      <c r="G752" s="209" t="s">
        <v>812</v>
      </c>
      <c r="H752" s="210">
        <v>102.63</v>
      </c>
      <c r="I752" s="211"/>
      <c r="J752" s="212">
        <f>ROUND(I752*H752,2)</f>
        <v>0</v>
      </c>
      <c r="K752" s="208" t="s">
        <v>125</v>
      </c>
      <c r="L752" s="47"/>
      <c r="M752" s="213" t="s">
        <v>21</v>
      </c>
      <c r="N752" s="214" t="s">
        <v>45</v>
      </c>
      <c r="O752" s="87"/>
      <c r="P752" s="215">
        <f>O752*H752</f>
        <v>0</v>
      </c>
      <c r="Q752" s="215">
        <v>0</v>
      </c>
      <c r="R752" s="215">
        <f>Q752*H752</f>
        <v>0</v>
      </c>
      <c r="S752" s="215">
        <v>0</v>
      </c>
      <c r="T752" s="216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17" t="s">
        <v>126</v>
      </c>
      <c r="AT752" s="217" t="s">
        <v>121</v>
      </c>
      <c r="AU752" s="217" t="s">
        <v>84</v>
      </c>
      <c r="AY752" s="19" t="s">
        <v>118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79</v>
      </c>
      <c r="BK752" s="218">
        <f>ROUND(I752*H752,2)</f>
        <v>0</v>
      </c>
      <c r="BL752" s="19" t="s">
        <v>126</v>
      </c>
      <c r="BM752" s="217" t="s">
        <v>819</v>
      </c>
    </row>
    <row r="753" s="2" customFormat="1">
      <c r="A753" s="41"/>
      <c r="B753" s="42"/>
      <c r="C753" s="43"/>
      <c r="D753" s="219" t="s">
        <v>128</v>
      </c>
      <c r="E753" s="43"/>
      <c r="F753" s="220" t="s">
        <v>820</v>
      </c>
      <c r="G753" s="43"/>
      <c r="H753" s="43"/>
      <c r="I753" s="221"/>
      <c r="J753" s="43"/>
      <c r="K753" s="43"/>
      <c r="L753" s="47"/>
      <c r="M753" s="222"/>
      <c r="N753" s="223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19" t="s">
        <v>128</v>
      </c>
      <c r="AU753" s="19" t="s">
        <v>84</v>
      </c>
    </row>
    <row r="754" s="2" customFormat="1">
      <c r="A754" s="41"/>
      <c r="B754" s="42"/>
      <c r="C754" s="43"/>
      <c r="D754" s="224" t="s">
        <v>130</v>
      </c>
      <c r="E754" s="43"/>
      <c r="F754" s="225" t="s">
        <v>821</v>
      </c>
      <c r="G754" s="43"/>
      <c r="H754" s="43"/>
      <c r="I754" s="221"/>
      <c r="J754" s="43"/>
      <c r="K754" s="43"/>
      <c r="L754" s="47"/>
      <c r="M754" s="222"/>
      <c r="N754" s="223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19" t="s">
        <v>130</v>
      </c>
      <c r="AU754" s="19" t="s">
        <v>84</v>
      </c>
    </row>
    <row r="755" s="13" customFormat="1">
      <c r="A755" s="13"/>
      <c r="B755" s="226"/>
      <c r="C755" s="227"/>
      <c r="D755" s="219" t="s">
        <v>132</v>
      </c>
      <c r="E755" s="227"/>
      <c r="F755" s="229" t="s">
        <v>822</v>
      </c>
      <c r="G755" s="227"/>
      <c r="H755" s="230">
        <v>102.63</v>
      </c>
      <c r="I755" s="231"/>
      <c r="J755" s="227"/>
      <c r="K755" s="227"/>
      <c r="L755" s="232"/>
      <c r="M755" s="233"/>
      <c r="N755" s="234"/>
      <c r="O755" s="234"/>
      <c r="P755" s="234"/>
      <c r="Q755" s="234"/>
      <c r="R755" s="234"/>
      <c r="S755" s="234"/>
      <c r="T755" s="235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6" t="s">
        <v>132</v>
      </c>
      <c r="AU755" s="236" t="s">
        <v>84</v>
      </c>
      <c r="AV755" s="13" t="s">
        <v>84</v>
      </c>
      <c r="AW755" s="13" t="s">
        <v>4</v>
      </c>
      <c r="AX755" s="13" t="s">
        <v>79</v>
      </c>
      <c r="AY755" s="236" t="s">
        <v>118</v>
      </c>
    </row>
    <row r="756" s="2" customFormat="1" ht="24.15" customHeight="1">
      <c r="A756" s="41"/>
      <c r="B756" s="42"/>
      <c r="C756" s="206" t="s">
        <v>823</v>
      </c>
      <c r="D756" s="206" t="s">
        <v>121</v>
      </c>
      <c r="E756" s="207" t="s">
        <v>824</v>
      </c>
      <c r="F756" s="208" t="s">
        <v>825</v>
      </c>
      <c r="G756" s="209" t="s">
        <v>812</v>
      </c>
      <c r="H756" s="210">
        <v>20.526</v>
      </c>
      <c r="I756" s="211"/>
      <c r="J756" s="212">
        <f>ROUND(I756*H756,2)</f>
        <v>0</v>
      </c>
      <c r="K756" s="208" t="s">
        <v>125</v>
      </c>
      <c r="L756" s="47"/>
      <c r="M756" s="213" t="s">
        <v>21</v>
      </c>
      <c r="N756" s="214" t="s">
        <v>45</v>
      </c>
      <c r="O756" s="87"/>
      <c r="P756" s="215">
        <f>O756*H756</f>
        <v>0</v>
      </c>
      <c r="Q756" s="215">
        <v>0</v>
      </c>
      <c r="R756" s="215">
        <f>Q756*H756</f>
        <v>0</v>
      </c>
      <c r="S756" s="215">
        <v>0</v>
      </c>
      <c r="T756" s="216">
        <f>S756*H756</f>
        <v>0</v>
      </c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R756" s="217" t="s">
        <v>126</v>
      </c>
      <c r="AT756" s="217" t="s">
        <v>121</v>
      </c>
      <c r="AU756" s="217" t="s">
        <v>84</v>
      </c>
      <c r="AY756" s="19" t="s">
        <v>118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79</v>
      </c>
      <c r="BK756" s="218">
        <f>ROUND(I756*H756,2)</f>
        <v>0</v>
      </c>
      <c r="BL756" s="19" t="s">
        <v>126</v>
      </c>
      <c r="BM756" s="217" t="s">
        <v>826</v>
      </c>
    </row>
    <row r="757" s="2" customFormat="1">
      <c r="A757" s="41"/>
      <c r="B757" s="42"/>
      <c r="C757" s="43"/>
      <c r="D757" s="219" t="s">
        <v>128</v>
      </c>
      <c r="E757" s="43"/>
      <c r="F757" s="220" t="s">
        <v>827</v>
      </c>
      <c r="G757" s="43"/>
      <c r="H757" s="43"/>
      <c r="I757" s="221"/>
      <c r="J757" s="43"/>
      <c r="K757" s="43"/>
      <c r="L757" s="47"/>
      <c r="M757" s="222"/>
      <c r="N757" s="223"/>
      <c r="O757" s="87"/>
      <c r="P757" s="87"/>
      <c r="Q757" s="87"/>
      <c r="R757" s="87"/>
      <c r="S757" s="87"/>
      <c r="T757" s="88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T757" s="19" t="s">
        <v>128</v>
      </c>
      <c r="AU757" s="19" t="s">
        <v>84</v>
      </c>
    </row>
    <row r="758" s="2" customFormat="1">
      <c r="A758" s="41"/>
      <c r="B758" s="42"/>
      <c r="C758" s="43"/>
      <c r="D758" s="224" t="s">
        <v>130</v>
      </c>
      <c r="E758" s="43"/>
      <c r="F758" s="225" t="s">
        <v>828</v>
      </c>
      <c r="G758" s="43"/>
      <c r="H758" s="43"/>
      <c r="I758" s="221"/>
      <c r="J758" s="43"/>
      <c r="K758" s="43"/>
      <c r="L758" s="47"/>
      <c r="M758" s="222"/>
      <c r="N758" s="223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19" t="s">
        <v>130</v>
      </c>
      <c r="AU758" s="19" t="s">
        <v>84</v>
      </c>
    </row>
    <row r="759" s="2" customFormat="1" ht="24.15" customHeight="1">
      <c r="A759" s="41"/>
      <c r="B759" s="42"/>
      <c r="C759" s="206" t="s">
        <v>829</v>
      </c>
      <c r="D759" s="206" t="s">
        <v>121</v>
      </c>
      <c r="E759" s="207" t="s">
        <v>830</v>
      </c>
      <c r="F759" s="208" t="s">
        <v>831</v>
      </c>
      <c r="G759" s="209" t="s">
        <v>812</v>
      </c>
      <c r="H759" s="210">
        <v>389.99400000000003</v>
      </c>
      <c r="I759" s="211"/>
      <c r="J759" s="212">
        <f>ROUND(I759*H759,2)</f>
        <v>0</v>
      </c>
      <c r="K759" s="208" t="s">
        <v>125</v>
      </c>
      <c r="L759" s="47"/>
      <c r="M759" s="213" t="s">
        <v>21</v>
      </c>
      <c r="N759" s="214" t="s">
        <v>45</v>
      </c>
      <c r="O759" s="87"/>
      <c r="P759" s="215">
        <f>O759*H759</f>
        <v>0</v>
      </c>
      <c r="Q759" s="215">
        <v>0</v>
      </c>
      <c r="R759" s="215">
        <f>Q759*H759</f>
        <v>0</v>
      </c>
      <c r="S759" s="215">
        <v>0</v>
      </c>
      <c r="T759" s="216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7" t="s">
        <v>126</v>
      </c>
      <c r="AT759" s="217" t="s">
        <v>121</v>
      </c>
      <c r="AU759" s="217" t="s">
        <v>84</v>
      </c>
      <c r="AY759" s="19" t="s">
        <v>118</v>
      </c>
      <c r="BE759" s="218">
        <f>IF(N759="základní",J759,0)</f>
        <v>0</v>
      </c>
      <c r="BF759" s="218">
        <f>IF(N759="snížená",J759,0)</f>
        <v>0</v>
      </c>
      <c r="BG759" s="218">
        <f>IF(N759="zákl. přenesená",J759,0)</f>
        <v>0</v>
      </c>
      <c r="BH759" s="218">
        <f>IF(N759="sníž. přenesená",J759,0)</f>
        <v>0</v>
      </c>
      <c r="BI759" s="218">
        <f>IF(N759="nulová",J759,0)</f>
        <v>0</v>
      </c>
      <c r="BJ759" s="19" t="s">
        <v>79</v>
      </c>
      <c r="BK759" s="218">
        <f>ROUND(I759*H759,2)</f>
        <v>0</v>
      </c>
      <c r="BL759" s="19" t="s">
        <v>126</v>
      </c>
      <c r="BM759" s="217" t="s">
        <v>832</v>
      </c>
    </row>
    <row r="760" s="2" customFormat="1">
      <c r="A760" s="41"/>
      <c r="B760" s="42"/>
      <c r="C760" s="43"/>
      <c r="D760" s="219" t="s">
        <v>128</v>
      </c>
      <c r="E760" s="43"/>
      <c r="F760" s="220" t="s">
        <v>833</v>
      </c>
      <c r="G760" s="43"/>
      <c r="H760" s="43"/>
      <c r="I760" s="221"/>
      <c r="J760" s="43"/>
      <c r="K760" s="43"/>
      <c r="L760" s="47"/>
      <c r="M760" s="222"/>
      <c r="N760" s="223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19" t="s">
        <v>128</v>
      </c>
      <c r="AU760" s="19" t="s">
        <v>84</v>
      </c>
    </row>
    <row r="761" s="2" customFormat="1">
      <c r="A761" s="41"/>
      <c r="B761" s="42"/>
      <c r="C761" s="43"/>
      <c r="D761" s="224" t="s">
        <v>130</v>
      </c>
      <c r="E761" s="43"/>
      <c r="F761" s="225" t="s">
        <v>834</v>
      </c>
      <c r="G761" s="43"/>
      <c r="H761" s="43"/>
      <c r="I761" s="221"/>
      <c r="J761" s="43"/>
      <c r="K761" s="43"/>
      <c r="L761" s="47"/>
      <c r="M761" s="222"/>
      <c r="N761" s="223"/>
      <c r="O761" s="87"/>
      <c r="P761" s="87"/>
      <c r="Q761" s="87"/>
      <c r="R761" s="87"/>
      <c r="S761" s="87"/>
      <c r="T761" s="88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T761" s="19" t="s">
        <v>130</v>
      </c>
      <c r="AU761" s="19" t="s">
        <v>84</v>
      </c>
    </row>
    <row r="762" s="13" customFormat="1">
      <c r="A762" s="13"/>
      <c r="B762" s="226"/>
      <c r="C762" s="227"/>
      <c r="D762" s="219" t="s">
        <v>132</v>
      </c>
      <c r="E762" s="227"/>
      <c r="F762" s="229" t="s">
        <v>835</v>
      </c>
      <c r="G762" s="227"/>
      <c r="H762" s="230">
        <v>389.99400000000003</v>
      </c>
      <c r="I762" s="231"/>
      <c r="J762" s="227"/>
      <c r="K762" s="227"/>
      <c r="L762" s="232"/>
      <c r="M762" s="233"/>
      <c r="N762" s="234"/>
      <c r="O762" s="234"/>
      <c r="P762" s="234"/>
      <c r="Q762" s="234"/>
      <c r="R762" s="234"/>
      <c r="S762" s="234"/>
      <c r="T762" s="23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6" t="s">
        <v>132</v>
      </c>
      <c r="AU762" s="236" t="s">
        <v>84</v>
      </c>
      <c r="AV762" s="13" t="s">
        <v>84</v>
      </c>
      <c r="AW762" s="13" t="s">
        <v>4</v>
      </c>
      <c r="AX762" s="13" t="s">
        <v>79</v>
      </c>
      <c r="AY762" s="236" t="s">
        <v>118</v>
      </c>
    </row>
    <row r="763" s="2" customFormat="1" ht="33" customHeight="1">
      <c r="A763" s="41"/>
      <c r="B763" s="42"/>
      <c r="C763" s="206" t="s">
        <v>836</v>
      </c>
      <c r="D763" s="206" t="s">
        <v>121</v>
      </c>
      <c r="E763" s="207" t="s">
        <v>837</v>
      </c>
      <c r="F763" s="208" t="s">
        <v>838</v>
      </c>
      <c r="G763" s="209" t="s">
        <v>812</v>
      </c>
      <c r="H763" s="210">
        <v>18.620999999999999</v>
      </c>
      <c r="I763" s="211"/>
      <c r="J763" s="212">
        <f>ROUND(I763*H763,2)</f>
        <v>0</v>
      </c>
      <c r="K763" s="208" t="s">
        <v>125</v>
      </c>
      <c r="L763" s="47"/>
      <c r="M763" s="213" t="s">
        <v>21</v>
      </c>
      <c r="N763" s="214" t="s">
        <v>45</v>
      </c>
      <c r="O763" s="87"/>
      <c r="P763" s="215">
        <f>O763*H763</f>
        <v>0</v>
      </c>
      <c r="Q763" s="215">
        <v>0</v>
      </c>
      <c r="R763" s="215">
        <f>Q763*H763</f>
        <v>0</v>
      </c>
      <c r="S763" s="215">
        <v>0</v>
      </c>
      <c r="T763" s="216">
        <f>S763*H763</f>
        <v>0</v>
      </c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R763" s="217" t="s">
        <v>126</v>
      </c>
      <c r="AT763" s="217" t="s">
        <v>121</v>
      </c>
      <c r="AU763" s="217" t="s">
        <v>84</v>
      </c>
      <c r="AY763" s="19" t="s">
        <v>118</v>
      </c>
      <c r="BE763" s="218">
        <f>IF(N763="základní",J763,0)</f>
        <v>0</v>
      </c>
      <c r="BF763" s="218">
        <f>IF(N763="snížená",J763,0)</f>
        <v>0</v>
      </c>
      <c r="BG763" s="218">
        <f>IF(N763="zákl. přenesená",J763,0)</f>
        <v>0</v>
      </c>
      <c r="BH763" s="218">
        <f>IF(N763="sníž. přenesená",J763,0)</f>
        <v>0</v>
      </c>
      <c r="BI763" s="218">
        <f>IF(N763="nulová",J763,0)</f>
        <v>0</v>
      </c>
      <c r="BJ763" s="19" t="s">
        <v>79</v>
      </c>
      <c r="BK763" s="218">
        <f>ROUND(I763*H763,2)</f>
        <v>0</v>
      </c>
      <c r="BL763" s="19" t="s">
        <v>126</v>
      </c>
      <c r="BM763" s="217" t="s">
        <v>839</v>
      </c>
    </row>
    <row r="764" s="2" customFormat="1">
      <c r="A764" s="41"/>
      <c r="B764" s="42"/>
      <c r="C764" s="43"/>
      <c r="D764" s="219" t="s">
        <v>128</v>
      </c>
      <c r="E764" s="43"/>
      <c r="F764" s="220" t="s">
        <v>840</v>
      </c>
      <c r="G764" s="43"/>
      <c r="H764" s="43"/>
      <c r="I764" s="221"/>
      <c r="J764" s="43"/>
      <c r="K764" s="43"/>
      <c r="L764" s="47"/>
      <c r="M764" s="222"/>
      <c r="N764" s="223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19" t="s">
        <v>128</v>
      </c>
      <c r="AU764" s="19" t="s">
        <v>84</v>
      </c>
    </row>
    <row r="765" s="2" customFormat="1">
      <c r="A765" s="41"/>
      <c r="B765" s="42"/>
      <c r="C765" s="43"/>
      <c r="D765" s="224" t="s">
        <v>130</v>
      </c>
      <c r="E765" s="43"/>
      <c r="F765" s="225" t="s">
        <v>841</v>
      </c>
      <c r="G765" s="43"/>
      <c r="H765" s="43"/>
      <c r="I765" s="221"/>
      <c r="J765" s="43"/>
      <c r="K765" s="43"/>
      <c r="L765" s="47"/>
      <c r="M765" s="222"/>
      <c r="N765" s="223"/>
      <c r="O765" s="87"/>
      <c r="P765" s="87"/>
      <c r="Q765" s="87"/>
      <c r="R765" s="87"/>
      <c r="S765" s="87"/>
      <c r="T765" s="88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T765" s="19" t="s">
        <v>130</v>
      </c>
      <c r="AU765" s="19" t="s">
        <v>84</v>
      </c>
    </row>
    <row r="766" s="13" customFormat="1">
      <c r="A766" s="13"/>
      <c r="B766" s="226"/>
      <c r="C766" s="227"/>
      <c r="D766" s="219" t="s">
        <v>132</v>
      </c>
      <c r="E766" s="228" t="s">
        <v>21</v>
      </c>
      <c r="F766" s="229" t="s">
        <v>842</v>
      </c>
      <c r="G766" s="227"/>
      <c r="H766" s="230">
        <v>20.526</v>
      </c>
      <c r="I766" s="231"/>
      <c r="J766" s="227"/>
      <c r="K766" s="227"/>
      <c r="L766" s="232"/>
      <c r="M766" s="233"/>
      <c r="N766" s="234"/>
      <c r="O766" s="234"/>
      <c r="P766" s="234"/>
      <c r="Q766" s="234"/>
      <c r="R766" s="234"/>
      <c r="S766" s="234"/>
      <c r="T766" s="235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6" t="s">
        <v>132</v>
      </c>
      <c r="AU766" s="236" t="s">
        <v>84</v>
      </c>
      <c r="AV766" s="13" t="s">
        <v>84</v>
      </c>
      <c r="AW766" s="13" t="s">
        <v>36</v>
      </c>
      <c r="AX766" s="13" t="s">
        <v>74</v>
      </c>
      <c r="AY766" s="236" t="s">
        <v>118</v>
      </c>
    </row>
    <row r="767" s="13" customFormat="1">
      <c r="A767" s="13"/>
      <c r="B767" s="226"/>
      <c r="C767" s="227"/>
      <c r="D767" s="219" t="s">
        <v>132</v>
      </c>
      <c r="E767" s="228" t="s">
        <v>21</v>
      </c>
      <c r="F767" s="229" t="s">
        <v>843</v>
      </c>
      <c r="G767" s="227"/>
      <c r="H767" s="230">
        <v>-1.905</v>
      </c>
      <c r="I767" s="231"/>
      <c r="J767" s="227"/>
      <c r="K767" s="227"/>
      <c r="L767" s="232"/>
      <c r="M767" s="233"/>
      <c r="N767" s="234"/>
      <c r="O767" s="234"/>
      <c r="P767" s="234"/>
      <c r="Q767" s="234"/>
      <c r="R767" s="234"/>
      <c r="S767" s="234"/>
      <c r="T767" s="23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6" t="s">
        <v>132</v>
      </c>
      <c r="AU767" s="236" t="s">
        <v>84</v>
      </c>
      <c r="AV767" s="13" t="s">
        <v>84</v>
      </c>
      <c r="AW767" s="13" t="s">
        <v>36</v>
      </c>
      <c r="AX767" s="13" t="s">
        <v>74</v>
      </c>
      <c r="AY767" s="236" t="s">
        <v>118</v>
      </c>
    </row>
    <row r="768" s="14" customFormat="1">
      <c r="A768" s="14"/>
      <c r="B768" s="237"/>
      <c r="C768" s="238"/>
      <c r="D768" s="219" t="s">
        <v>132</v>
      </c>
      <c r="E768" s="239" t="s">
        <v>21</v>
      </c>
      <c r="F768" s="240" t="s">
        <v>148</v>
      </c>
      <c r="G768" s="238"/>
      <c r="H768" s="241">
        <v>18.620999999999999</v>
      </c>
      <c r="I768" s="242"/>
      <c r="J768" s="238"/>
      <c r="K768" s="238"/>
      <c r="L768" s="243"/>
      <c r="M768" s="244"/>
      <c r="N768" s="245"/>
      <c r="O768" s="245"/>
      <c r="P768" s="245"/>
      <c r="Q768" s="245"/>
      <c r="R768" s="245"/>
      <c r="S768" s="245"/>
      <c r="T768" s="24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7" t="s">
        <v>132</v>
      </c>
      <c r="AU768" s="247" t="s">
        <v>84</v>
      </c>
      <c r="AV768" s="14" t="s">
        <v>126</v>
      </c>
      <c r="AW768" s="14" t="s">
        <v>36</v>
      </c>
      <c r="AX768" s="14" t="s">
        <v>79</v>
      </c>
      <c r="AY768" s="247" t="s">
        <v>118</v>
      </c>
    </row>
    <row r="769" s="2" customFormat="1" ht="33" customHeight="1">
      <c r="A769" s="41"/>
      <c r="B769" s="42"/>
      <c r="C769" s="206" t="s">
        <v>844</v>
      </c>
      <c r="D769" s="206" t="s">
        <v>121</v>
      </c>
      <c r="E769" s="207" t="s">
        <v>845</v>
      </c>
      <c r="F769" s="208" t="s">
        <v>846</v>
      </c>
      <c r="G769" s="209" t="s">
        <v>812</v>
      </c>
      <c r="H769" s="210">
        <v>1.905</v>
      </c>
      <c r="I769" s="211"/>
      <c r="J769" s="212">
        <f>ROUND(I769*H769,2)</f>
        <v>0</v>
      </c>
      <c r="K769" s="208" t="s">
        <v>125</v>
      </c>
      <c r="L769" s="47"/>
      <c r="M769" s="213" t="s">
        <v>21</v>
      </c>
      <c r="N769" s="214" t="s">
        <v>45</v>
      </c>
      <c r="O769" s="87"/>
      <c r="P769" s="215">
        <f>O769*H769</f>
        <v>0</v>
      </c>
      <c r="Q769" s="215">
        <v>0</v>
      </c>
      <c r="R769" s="215">
        <f>Q769*H769</f>
        <v>0</v>
      </c>
      <c r="S769" s="215">
        <v>0</v>
      </c>
      <c r="T769" s="216">
        <f>S769*H769</f>
        <v>0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7" t="s">
        <v>126</v>
      </c>
      <c r="AT769" s="217" t="s">
        <v>121</v>
      </c>
      <c r="AU769" s="217" t="s">
        <v>84</v>
      </c>
      <c r="AY769" s="19" t="s">
        <v>118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79</v>
      </c>
      <c r="BK769" s="218">
        <f>ROUND(I769*H769,2)</f>
        <v>0</v>
      </c>
      <c r="BL769" s="19" t="s">
        <v>126</v>
      </c>
      <c r="BM769" s="217" t="s">
        <v>847</v>
      </c>
    </row>
    <row r="770" s="2" customFormat="1">
      <c r="A770" s="41"/>
      <c r="B770" s="42"/>
      <c r="C770" s="43"/>
      <c r="D770" s="219" t="s">
        <v>128</v>
      </c>
      <c r="E770" s="43"/>
      <c r="F770" s="220" t="s">
        <v>848</v>
      </c>
      <c r="G770" s="43"/>
      <c r="H770" s="43"/>
      <c r="I770" s="221"/>
      <c r="J770" s="43"/>
      <c r="K770" s="43"/>
      <c r="L770" s="47"/>
      <c r="M770" s="222"/>
      <c r="N770" s="223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19" t="s">
        <v>128</v>
      </c>
      <c r="AU770" s="19" t="s">
        <v>84</v>
      </c>
    </row>
    <row r="771" s="2" customFormat="1">
      <c r="A771" s="41"/>
      <c r="B771" s="42"/>
      <c r="C771" s="43"/>
      <c r="D771" s="224" t="s">
        <v>130</v>
      </c>
      <c r="E771" s="43"/>
      <c r="F771" s="225" t="s">
        <v>849</v>
      </c>
      <c r="G771" s="43"/>
      <c r="H771" s="43"/>
      <c r="I771" s="221"/>
      <c r="J771" s="43"/>
      <c r="K771" s="43"/>
      <c r="L771" s="47"/>
      <c r="M771" s="222"/>
      <c r="N771" s="223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19" t="s">
        <v>130</v>
      </c>
      <c r="AU771" s="19" t="s">
        <v>84</v>
      </c>
    </row>
    <row r="772" s="13" customFormat="1">
      <c r="A772" s="13"/>
      <c r="B772" s="226"/>
      <c r="C772" s="227"/>
      <c r="D772" s="219" t="s">
        <v>132</v>
      </c>
      <c r="E772" s="228" t="s">
        <v>21</v>
      </c>
      <c r="F772" s="229" t="s">
        <v>850</v>
      </c>
      <c r="G772" s="227"/>
      <c r="H772" s="230">
        <v>1.905</v>
      </c>
      <c r="I772" s="231"/>
      <c r="J772" s="227"/>
      <c r="K772" s="227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132</v>
      </c>
      <c r="AU772" s="236" t="s">
        <v>84</v>
      </c>
      <c r="AV772" s="13" t="s">
        <v>84</v>
      </c>
      <c r="AW772" s="13" t="s">
        <v>36</v>
      </c>
      <c r="AX772" s="13" t="s">
        <v>79</v>
      </c>
      <c r="AY772" s="236" t="s">
        <v>118</v>
      </c>
    </row>
    <row r="773" s="12" customFormat="1" ht="22.8" customHeight="1">
      <c r="A773" s="12"/>
      <c r="B773" s="190"/>
      <c r="C773" s="191"/>
      <c r="D773" s="192" t="s">
        <v>73</v>
      </c>
      <c r="E773" s="204" t="s">
        <v>851</v>
      </c>
      <c r="F773" s="204" t="s">
        <v>852</v>
      </c>
      <c r="G773" s="191"/>
      <c r="H773" s="191"/>
      <c r="I773" s="194"/>
      <c r="J773" s="205">
        <f>BK773</f>
        <v>0</v>
      </c>
      <c r="K773" s="191"/>
      <c r="L773" s="196"/>
      <c r="M773" s="197"/>
      <c r="N773" s="198"/>
      <c r="O773" s="198"/>
      <c r="P773" s="199">
        <f>SUM(P774:P776)</f>
        <v>0</v>
      </c>
      <c r="Q773" s="198"/>
      <c r="R773" s="199">
        <f>SUM(R774:R776)</f>
        <v>0</v>
      </c>
      <c r="S773" s="198"/>
      <c r="T773" s="200">
        <f>SUM(T774:T776)</f>
        <v>0</v>
      </c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R773" s="201" t="s">
        <v>79</v>
      </c>
      <c r="AT773" s="202" t="s">
        <v>73</v>
      </c>
      <c r="AU773" s="202" t="s">
        <v>79</v>
      </c>
      <c r="AY773" s="201" t="s">
        <v>118</v>
      </c>
      <c r="BK773" s="203">
        <f>SUM(BK774:BK776)</f>
        <v>0</v>
      </c>
    </row>
    <row r="774" s="2" customFormat="1" ht="21.75" customHeight="1">
      <c r="A774" s="41"/>
      <c r="B774" s="42"/>
      <c r="C774" s="206" t="s">
        <v>853</v>
      </c>
      <c r="D774" s="206" t="s">
        <v>121</v>
      </c>
      <c r="E774" s="207" t="s">
        <v>854</v>
      </c>
      <c r="F774" s="208" t="s">
        <v>855</v>
      </c>
      <c r="G774" s="209" t="s">
        <v>812</v>
      </c>
      <c r="H774" s="210">
        <v>9.218</v>
      </c>
      <c r="I774" s="211"/>
      <c r="J774" s="212">
        <f>ROUND(I774*H774,2)</f>
        <v>0</v>
      </c>
      <c r="K774" s="208" t="s">
        <v>125</v>
      </c>
      <c r="L774" s="47"/>
      <c r="M774" s="213" t="s">
        <v>21</v>
      </c>
      <c r="N774" s="214" t="s">
        <v>45</v>
      </c>
      <c r="O774" s="87"/>
      <c r="P774" s="215">
        <f>O774*H774</f>
        <v>0</v>
      </c>
      <c r="Q774" s="215">
        <v>0</v>
      </c>
      <c r="R774" s="215">
        <f>Q774*H774</f>
        <v>0</v>
      </c>
      <c r="S774" s="215">
        <v>0</v>
      </c>
      <c r="T774" s="216">
        <f>S774*H774</f>
        <v>0</v>
      </c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R774" s="217" t="s">
        <v>126</v>
      </c>
      <c r="AT774" s="217" t="s">
        <v>121</v>
      </c>
      <c r="AU774" s="217" t="s">
        <v>84</v>
      </c>
      <c r="AY774" s="19" t="s">
        <v>118</v>
      </c>
      <c r="BE774" s="218">
        <f>IF(N774="základní",J774,0)</f>
        <v>0</v>
      </c>
      <c r="BF774" s="218">
        <f>IF(N774="snížená",J774,0)</f>
        <v>0</v>
      </c>
      <c r="BG774" s="218">
        <f>IF(N774="zákl. přenesená",J774,0)</f>
        <v>0</v>
      </c>
      <c r="BH774" s="218">
        <f>IF(N774="sníž. přenesená",J774,0)</f>
        <v>0</v>
      </c>
      <c r="BI774" s="218">
        <f>IF(N774="nulová",J774,0)</f>
        <v>0</v>
      </c>
      <c r="BJ774" s="19" t="s">
        <v>79</v>
      </c>
      <c r="BK774" s="218">
        <f>ROUND(I774*H774,2)</f>
        <v>0</v>
      </c>
      <c r="BL774" s="19" t="s">
        <v>126</v>
      </c>
      <c r="BM774" s="217" t="s">
        <v>856</v>
      </c>
    </row>
    <row r="775" s="2" customFormat="1">
      <c r="A775" s="41"/>
      <c r="B775" s="42"/>
      <c r="C775" s="43"/>
      <c r="D775" s="219" t="s">
        <v>128</v>
      </c>
      <c r="E775" s="43"/>
      <c r="F775" s="220" t="s">
        <v>857</v>
      </c>
      <c r="G775" s="43"/>
      <c r="H775" s="43"/>
      <c r="I775" s="221"/>
      <c r="J775" s="43"/>
      <c r="K775" s="43"/>
      <c r="L775" s="47"/>
      <c r="M775" s="222"/>
      <c r="N775" s="223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19" t="s">
        <v>128</v>
      </c>
      <c r="AU775" s="19" t="s">
        <v>84</v>
      </c>
    </row>
    <row r="776" s="2" customFormat="1">
      <c r="A776" s="41"/>
      <c r="B776" s="42"/>
      <c r="C776" s="43"/>
      <c r="D776" s="224" t="s">
        <v>130</v>
      </c>
      <c r="E776" s="43"/>
      <c r="F776" s="225" t="s">
        <v>858</v>
      </c>
      <c r="G776" s="43"/>
      <c r="H776" s="43"/>
      <c r="I776" s="221"/>
      <c r="J776" s="43"/>
      <c r="K776" s="43"/>
      <c r="L776" s="47"/>
      <c r="M776" s="222"/>
      <c r="N776" s="223"/>
      <c r="O776" s="87"/>
      <c r="P776" s="87"/>
      <c r="Q776" s="87"/>
      <c r="R776" s="87"/>
      <c r="S776" s="87"/>
      <c r="T776" s="88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T776" s="19" t="s">
        <v>130</v>
      </c>
      <c r="AU776" s="19" t="s">
        <v>84</v>
      </c>
    </row>
    <row r="777" s="12" customFormat="1" ht="25.92" customHeight="1">
      <c r="A777" s="12"/>
      <c r="B777" s="190"/>
      <c r="C777" s="191"/>
      <c r="D777" s="192" t="s">
        <v>73</v>
      </c>
      <c r="E777" s="193" t="s">
        <v>859</v>
      </c>
      <c r="F777" s="193" t="s">
        <v>860</v>
      </c>
      <c r="G777" s="191"/>
      <c r="H777" s="191"/>
      <c r="I777" s="194"/>
      <c r="J777" s="195">
        <f>BK777</f>
        <v>0</v>
      </c>
      <c r="K777" s="191"/>
      <c r="L777" s="196"/>
      <c r="M777" s="197"/>
      <c r="N777" s="198"/>
      <c r="O777" s="198"/>
      <c r="P777" s="199">
        <f>P778+P798+P994+P1009+P1012+P1188</f>
        <v>0</v>
      </c>
      <c r="Q777" s="198"/>
      <c r="R777" s="199">
        <f>R778+R798+R994+R1009+R1012+R1188</f>
        <v>3.55184473</v>
      </c>
      <c r="S777" s="198"/>
      <c r="T777" s="200">
        <f>T778+T798+T994+T1009+T1012+T1188</f>
        <v>2.7809189999999999</v>
      </c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R777" s="201" t="s">
        <v>84</v>
      </c>
      <c r="AT777" s="202" t="s">
        <v>73</v>
      </c>
      <c r="AU777" s="202" t="s">
        <v>74</v>
      </c>
      <c r="AY777" s="201" t="s">
        <v>118</v>
      </c>
      <c r="BK777" s="203">
        <f>BK778+BK798+BK994+BK1009+BK1012+BK1188</f>
        <v>0</v>
      </c>
    </row>
    <row r="778" s="12" customFormat="1" ht="22.8" customHeight="1">
      <c r="A778" s="12"/>
      <c r="B778" s="190"/>
      <c r="C778" s="191"/>
      <c r="D778" s="192" t="s">
        <v>73</v>
      </c>
      <c r="E778" s="204" t="s">
        <v>861</v>
      </c>
      <c r="F778" s="204" t="s">
        <v>862</v>
      </c>
      <c r="G778" s="191"/>
      <c r="H778" s="191"/>
      <c r="I778" s="194"/>
      <c r="J778" s="205">
        <f>BK778</f>
        <v>0</v>
      </c>
      <c r="K778" s="191"/>
      <c r="L778" s="196"/>
      <c r="M778" s="197"/>
      <c r="N778" s="198"/>
      <c r="O778" s="198"/>
      <c r="P778" s="199">
        <f>SUM(P779:P797)</f>
        <v>0</v>
      </c>
      <c r="Q778" s="198"/>
      <c r="R778" s="199">
        <f>SUM(R779:R797)</f>
        <v>0.59373100000000001</v>
      </c>
      <c r="S778" s="198"/>
      <c r="T778" s="200">
        <f>SUM(T779:T797)</f>
        <v>0.35454100000000005</v>
      </c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R778" s="201" t="s">
        <v>84</v>
      </c>
      <c r="AT778" s="202" t="s">
        <v>73</v>
      </c>
      <c r="AU778" s="202" t="s">
        <v>79</v>
      </c>
      <c r="AY778" s="201" t="s">
        <v>118</v>
      </c>
      <c r="BK778" s="203">
        <f>SUM(BK779:BK797)</f>
        <v>0</v>
      </c>
    </row>
    <row r="779" s="2" customFormat="1" ht="16.5" customHeight="1">
      <c r="A779" s="41"/>
      <c r="B779" s="42"/>
      <c r="C779" s="206" t="s">
        <v>863</v>
      </c>
      <c r="D779" s="206" t="s">
        <v>121</v>
      </c>
      <c r="E779" s="207" t="s">
        <v>864</v>
      </c>
      <c r="F779" s="208" t="s">
        <v>865</v>
      </c>
      <c r="G779" s="209" t="s">
        <v>144</v>
      </c>
      <c r="H779" s="210">
        <v>212.30000000000001</v>
      </c>
      <c r="I779" s="211"/>
      <c r="J779" s="212">
        <f>ROUND(I779*H779,2)</f>
        <v>0</v>
      </c>
      <c r="K779" s="208" t="s">
        <v>125</v>
      </c>
      <c r="L779" s="47"/>
      <c r="M779" s="213" t="s">
        <v>21</v>
      </c>
      <c r="N779" s="214" t="s">
        <v>45</v>
      </c>
      <c r="O779" s="87"/>
      <c r="P779" s="215">
        <f>O779*H779</f>
        <v>0</v>
      </c>
      <c r="Q779" s="215">
        <v>0</v>
      </c>
      <c r="R779" s="215">
        <f>Q779*H779</f>
        <v>0</v>
      </c>
      <c r="S779" s="215">
        <v>0.00167</v>
      </c>
      <c r="T779" s="216">
        <f>S779*H779</f>
        <v>0.35454100000000005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7" t="s">
        <v>327</v>
      </c>
      <c r="AT779" s="217" t="s">
        <v>121</v>
      </c>
      <c r="AU779" s="217" t="s">
        <v>84</v>
      </c>
      <c r="AY779" s="19" t="s">
        <v>118</v>
      </c>
      <c r="BE779" s="218">
        <f>IF(N779="základní",J779,0)</f>
        <v>0</v>
      </c>
      <c r="BF779" s="218">
        <f>IF(N779="snížená",J779,0)</f>
        <v>0</v>
      </c>
      <c r="BG779" s="218">
        <f>IF(N779="zákl. přenesená",J779,0)</f>
        <v>0</v>
      </c>
      <c r="BH779" s="218">
        <f>IF(N779="sníž. přenesená",J779,0)</f>
        <v>0</v>
      </c>
      <c r="BI779" s="218">
        <f>IF(N779="nulová",J779,0)</f>
        <v>0</v>
      </c>
      <c r="BJ779" s="19" t="s">
        <v>79</v>
      </c>
      <c r="BK779" s="218">
        <f>ROUND(I779*H779,2)</f>
        <v>0</v>
      </c>
      <c r="BL779" s="19" t="s">
        <v>327</v>
      </c>
      <c r="BM779" s="217" t="s">
        <v>866</v>
      </c>
    </row>
    <row r="780" s="2" customFormat="1">
      <c r="A780" s="41"/>
      <c r="B780" s="42"/>
      <c r="C780" s="43"/>
      <c r="D780" s="219" t="s">
        <v>128</v>
      </c>
      <c r="E780" s="43"/>
      <c r="F780" s="220" t="s">
        <v>867</v>
      </c>
      <c r="G780" s="43"/>
      <c r="H780" s="43"/>
      <c r="I780" s="221"/>
      <c r="J780" s="43"/>
      <c r="K780" s="43"/>
      <c r="L780" s="47"/>
      <c r="M780" s="222"/>
      <c r="N780" s="223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19" t="s">
        <v>128</v>
      </c>
      <c r="AU780" s="19" t="s">
        <v>84</v>
      </c>
    </row>
    <row r="781" s="2" customFormat="1">
      <c r="A781" s="41"/>
      <c r="B781" s="42"/>
      <c r="C781" s="43"/>
      <c r="D781" s="224" t="s">
        <v>130</v>
      </c>
      <c r="E781" s="43"/>
      <c r="F781" s="225" t="s">
        <v>868</v>
      </c>
      <c r="G781" s="43"/>
      <c r="H781" s="43"/>
      <c r="I781" s="221"/>
      <c r="J781" s="43"/>
      <c r="K781" s="43"/>
      <c r="L781" s="47"/>
      <c r="M781" s="222"/>
      <c r="N781" s="223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T781" s="19" t="s">
        <v>130</v>
      </c>
      <c r="AU781" s="19" t="s">
        <v>84</v>
      </c>
    </row>
    <row r="782" s="13" customFormat="1">
      <c r="A782" s="13"/>
      <c r="B782" s="226"/>
      <c r="C782" s="227"/>
      <c r="D782" s="219" t="s">
        <v>132</v>
      </c>
      <c r="E782" s="228" t="s">
        <v>21</v>
      </c>
      <c r="F782" s="229" t="s">
        <v>869</v>
      </c>
      <c r="G782" s="227"/>
      <c r="H782" s="230">
        <v>197</v>
      </c>
      <c r="I782" s="231"/>
      <c r="J782" s="227"/>
      <c r="K782" s="227"/>
      <c r="L782" s="232"/>
      <c r="M782" s="233"/>
      <c r="N782" s="234"/>
      <c r="O782" s="234"/>
      <c r="P782" s="234"/>
      <c r="Q782" s="234"/>
      <c r="R782" s="234"/>
      <c r="S782" s="234"/>
      <c r="T782" s="23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6" t="s">
        <v>132</v>
      </c>
      <c r="AU782" s="236" t="s">
        <v>84</v>
      </c>
      <c r="AV782" s="13" t="s">
        <v>84</v>
      </c>
      <c r="AW782" s="13" t="s">
        <v>36</v>
      </c>
      <c r="AX782" s="13" t="s">
        <v>74</v>
      </c>
      <c r="AY782" s="236" t="s">
        <v>118</v>
      </c>
    </row>
    <row r="783" s="13" customFormat="1">
      <c r="A783" s="13"/>
      <c r="B783" s="226"/>
      <c r="C783" s="227"/>
      <c r="D783" s="219" t="s">
        <v>132</v>
      </c>
      <c r="E783" s="228" t="s">
        <v>21</v>
      </c>
      <c r="F783" s="229" t="s">
        <v>870</v>
      </c>
      <c r="G783" s="227"/>
      <c r="H783" s="230">
        <v>5.0999999999999996</v>
      </c>
      <c r="I783" s="231"/>
      <c r="J783" s="227"/>
      <c r="K783" s="227"/>
      <c r="L783" s="232"/>
      <c r="M783" s="233"/>
      <c r="N783" s="234"/>
      <c r="O783" s="234"/>
      <c r="P783" s="234"/>
      <c r="Q783" s="234"/>
      <c r="R783" s="234"/>
      <c r="S783" s="234"/>
      <c r="T783" s="23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6" t="s">
        <v>132</v>
      </c>
      <c r="AU783" s="236" t="s">
        <v>84</v>
      </c>
      <c r="AV783" s="13" t="s">
        <v>84</v>
      </c>
      <c r="AW783" s="13" t="s">
        <v>36</v>
      </c>
      <c r="AX783" s="13" t="s">
        <v>74</v>
      </c>
      <c r="AY783" s="236" t="s">
        <v>118</v>
      </c>
    </row>
    <row r="784" s="13" customFormat="1">
      <c r="A784" s="13"/>
      <c r="B784" s="226"/>
      <c r="C784" s="227"/>
      <c r="D784" s="219" t="s">
        <v>132</v>
      </c>
      <c r="E784" s="228" t="s">
        <v>21</v>
      </c>
      <c r="F784" s="229" t="s">
        <v>871</v>
      </c>
      <c r="G784" s="227"/>
      <c r="H784" s="230">
        <v>10.199999999999999</v>
      </c>
      <c r="I784" s="231"/>
      <c r="J784" s="227"/>
      <c r="K784" s="227"/>
      <c r="L784" s="232"/>
      <c r="M784" s="233"/>
      <c r="N784" s="234"/>
      <c r="O784" s="234"/>
      <c r="P784" s="234"/>
      <c r="Q784" s="234"/>
      <c r="R784" s="234"/>
      <c r="S784" s="234"/>
      <c r="T784" s="235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6" t="s">
        <v>132</v>
      </c>
      <c r="AU784" s="236" t="s">
        <v>84</v>
      </c>
      <c r="AV784" s="13" t="s">
        <v>84</v>
      </c>
      <c r="AW784" s="13" t="s">
        <v>36</v>
      </c>
      <c r="AX784" s="13" t="s">
        <v>74</v>
      </c>
      <c r="AY784" s="236" t="s">
        <v>118</v>
      </c>
    </row>
    <row r="785" s="14" customFormat="1">
      <c r="A785" s="14"/>
      <c r="B785" s="237"/>
      <c r="C785" s="238"/>
      <c r="D785" s="219" t="s">
        <v>132</v>
      </c>
      <c r="E785" s="239" t="s">
        <v>21</v>
      </c>
      <c r="F785" s="240" t="s">
        <v>148</v>
      </c>
      <c r="G785" s="238"/>
      <c r="H785" s="241">
        <v>212.29999999999998</v>
      </c>
      <c r="I785" s="242"/>
      <c r="J785" s="238"/>
      <c r="K785" s="238"/>
      <c r="L785" s="243"/>
      <c r="M785" s="244"/>
      <c r="N785" s="245"/>
      <c r="O785" s="245"/>
      <c r="P785" s="245"/>
      <c r="Q785" s="245"/>
      <c r="R785" s="245"/>
      <c r="S785" s="245"/>
      <c r="T785" s="24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7" t="s">
        <v>132</v>
      </c>
      <c r="AU785" s="247" t="s">
        <v>84</v>
      </c>
      <c r="AV785" s="14" t="s">
        <v>126</v>
      </c>
      <c r="AW785" s="14" t="s">
        <v>36</v>
      </c>
      <c r="AX785" s="14" t="s">
        <v>79</v>
      </c>
      <c r="AY785" s="247" t="s">
        <v>118</v>
      </c>
    </row>
    <row r="786" s="2" customFormat="1" ht="49.05" customHeight="1">
      <c r="A786" s="41"/>
      <c r="B786" s="42"/>
      <c r="C786" s="206" t="s">
        <v>872</v>
      </c>
      <c r="D786" s="206" t="s">
        <v>121</v>
      </c>
      <c r="E786" s="207" t="s">
        <v>873</v>
      </c>
      <c r="F786" s="208" t="s">
        <v>874</v>
      </c>
      <c r="G786" s="209" t="s">
        <v>144</v>
      </c>
      <c r="H786" s="210">
        <v>197</v>
      </c>
      <c r="I786" s="211"/>
      <c r="J786" s="212">
        <f>ROUND(I786*H786,2)</f>
        <v>0</v>
      </c>
      <c r="K786" s="208" t="s">
        <v>21</v>
      </c>
      <c r="L786" s="47"/>
      <c r="M786" s="213" t="s">
        <v>21</v>
      </c>
      <c r="N786" s="214" t="s">
        <v>45</v>
      </c>
      <c r="O786" s="87"/>
      <c r="P786" s="215">
        <f>O786*H786</f>
        <v>0</v>
      </c>
      <c r="Q786" s="215">
        <v>0.0026900000000000001</v>
      </c>
      <c r="R786" s="215">
        <f>Q786*H786</f>
        <v>0.52993000000000001</v>
      </c>
      <c r="S786" s="215">
        <v>0</v>
      </c>
      <c r="T786" s="216">
        <f>S786*H786</f>
        <v>0</v>
      </c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R786" s="217" t="s">
        <v>327</v>
      </c>
      <c r="AT786" s="217" t="s">
        <v>121</v>
      </c>
      <c r="AU786" s="217" t="s">
        <v>84</v>
      </c>
      <c r="AY786" s="19" t="s">
        <v>118</v>
      </c>
      <c r="BE786" s="218">
        <f>IF(N786="základní",J786,0)</f>
        <v>0</v>
      </c>
      <c r="BF786" s="218">
        <f>IF(N786="snížená",J786,0)</f>
        <v>0</v>
      </c>
      <c r="BG786" s="218">
        <f>IF(N786="zákl. přenesená",J786,0)</f>
        <v>0</v>
      </c>
      <c r="BH786" s="218">
        <f>IF(N786="sníž. přenesená",J786,0)</f>
        <v>0</v>
      </c>
      <c r="BI786" s="218">
        <f>IF(N786="nulová",J786,0)</f>
        <v>0</v>
      </c>
      <c r="BJ786" s="19" t="s">
        <v>79</v>
      </c>
      <c r="BK786" s="218">
        <f>ROUND(I786*H786,2)</f>
        <v>0</v>
      </c>
      <c r="BL786" s="19" t="s">
        <v>327</v>
      </c>
      <c r="BM786" s="217" t="s">
        <v>875</v>
      </c>
    </row>
    <row r="787" s="2" customFormat="1">
      <c r="A787" s="41"/>
      <c r="B787" s="42"/>
      <c r="C787" s="43"/>
      <c r="D787" s="219" t="s">
        <v>128</v>
      </c>
      <c r="E787" s="43"/>
      <c r="F787" s="220" t="s">
        <v>876</v>
      </c>
      <c r="G787" s="43"/>
      <c r="H787" s="43"/>
      <c r="I787" s="221"/>
      <c r="J787" s="43"/>
      <c r="K787" s="43"/>
      <c r="L787" s="47"/>
      <c r="M787" s="222"/>
      <c r="N787" s="223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19" t="s">
        <v>128</v>
      </c>
      <c r="AU787" s="19" t="s">
        <v>84</v>
      </c>
    </row>
    <row r="788" s="2" customFormat="1" ht="49.05" customHeight="1">
      <c r="A788" s="41"/>
      <c r="B788" s="42"/>
      <c r="C788" s="206" t="s">
        <v>877</v>
      </c>
      <c r="D788" s="206" t="s">
        <v>121</v>
      </c>
      <c r="E788" s="207" t="s">
        <v>878</v>
      </c>
      <c r="F788" s="208" t="s">
        <v>879</v>
      </c>
      <c r="G788" s="209" t="s">
        <v>144</v>
      </c>
      <c r="H788" s="210">
        <v>5.0999999999999996</v>
      </c>
      <c r="I788" s="211"/>
      <c r="J788" s="212">
        <f>ROUND(I788*H788,2)</f>
        <v>0</v>
      </c>
      <c r="K788" s="208" t="s">
        <v>21</v>
      </c>
      <c r="L788" s="47"/>
      <c r="M788" s="213" t="s">
        <v>21</v>
      </c>
      <c r="N788" s="214" t="s">
        <v>45</v>
      </c>
      <c r="O788" s="87"/>
      <c r="P788" s="215">
        <f>O788*H788</f>
        <v>0</v>
      </c>
      <c r="Q788" s="215">
        <v>0.0053499999999999997</v>
      </c>
      <c r="R788" s="215">
        <f>Q788*H788</f>
        <v>0.027284999999999997</v>
      </c>
      <c r="S788" s="215">
        <v>0</v>
      </c>
      <c r="T788" s="216">
        <f>S788*H788</f>
        <v>0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17" t="s">
        <v>327</v>
      </c>
      <c r="AT788" s="217" t="s">
        <v>121</v>
      </c>
      <c r="AU788" s="217" t="s">
        <v>84</v>
      </c>
      <c r="AY788" s="19" t="s">
        <v>118</v>
      </c>
      <c r="BE788" s="218">
        <f>IF(N788="základní",J788,0)</f>
        <v>0</v>
      </c>
      <c r="BF788" s="218">
        <f>IF(N788="snížená",J788,0)</f>
        <v>0</v>
      </c>
      <c r="BG788" s="218">
        <f>IF(N788="zákl. přenesená",J788,0)</f>
        <v>0</v>
      </c>
      <c r="BH788" s="218">
        <f>IF(N788="sníž. přenesená",J788,0)</f>
        <v>0</v>
      </c>
      <c r="BI788" s="218">
        <f>IF(N788="nulová",J788,0)</f>
        <v>0</v>
      </c>
      <c r="BJ788" s="19" t="s">
        <v>79</v>
      </c>
      <c r="BK788" s="218">
        <f>ROUND(I788*H788,2)</f>
        <v>0</v>
      </c>
      <c r="BL788" s="19" t="s">
        <v>327</v>
      </c>
      <c r="BM788" s="217" t="s">
        <v>880</v>
      </c>
    </row>
    <row r="789" s="2" customFormat="1">
      <c r="A789" s="41"/>
      <c r="B789" s="42"/>
      <c r="C789" s="43"/>
      <c r="D789" s="219" t="s">
        <v>128</v>
      </c>
      <c r="E789" s="43"/>
      <c r="F789" s="220" t="s">
        <v>881</v>
      </c>
      <c r="G789" s="43"/>
      <c r="H789" s="43"/>
      <c r="I789" s="221"/>
      <c r="J789" s="43"/>
      <c r="K789" s="43"/>
      <c r="L789" s="47"/>
      <c r="M789" s="222"/>
      <c r="N789" s="223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19" t="s">
        <v>128</v>
      </c>
      <c r="AU789" s="19" t="s">
        <v>84</v>
      </c>
    </row>
    <row r="790" s="2" customFormat="1" ht="49.05" customHeight="1">
      <c r="A790" s="41"/>
      <c r="B790" s="42"/>
      <c r="C790" s="206" t="s">
        <v>882</v>
      </c>
      <c r="D790" s="206" t="s">
        <v>121</v>
      </c>
      <c r="E790" s="207" t="s">
        <v>883</v>
      </c>
      <c r="F790" s="208" t="s">
        <v>884</v>
      </c>
      <c r="G790" s="209" t="s">
        <v>144</v>
      </c>
      <c r="H790" s="210">
        <v>10.199999999999999</v>
      </c>
      <c r="I790" s="211"/>
      <c r="J790" s="212">
        <f>ROUND(I790*H790,2)</f>
        <v>0</v>
      </c>
      <c r="K790" s="208" t="s">
        <v>21</v>
      </c>
      <c r="L790" s="47"/>
      <c r="M790" s="213" t="s">
        <v>21</v>
      </c>
      <c r="N790" s="214" t="s">
        <v>45</v>
      </c>
      <c r="O790" s="87"/>
      <c r="P790" s="215">
        <f>O790*H790</f>
        <v>0</v>
      </c>
      <c r="Q790" s="215">
        <v>0.0035799999999999998</v>
      </c>
      <c r="R790" s="215">
        <f>Q790*H790</f>
        <v>0.036515999999999993</v>
      </c>
      <c r="S790" s="215">
        <v>0</v>
      </c>
      <c r="T790" s="216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17" t="s">
        <v>327</v>
      </c>
      <c r="AT790" s="217" t="s">
        <v>121</v>
      </c>
      <c r="AU790" s="217" t="s">
        <v>84</v>
      </c>
      <c r="AY790" s="19" t="s">
        <v>118</v>
      </c>
      <c r="BE790" s="218">
        <f>IF(N790="základní",J790,0)</f>
        <v>0</v>
      </c>
      <c r="BF790" s="218">
        <f>IF(N790="snížená",J790,0)</f>
        <v>0</v>
      </c>
      <c r="BG790" s="218">
        <f>IF(N790="zákl. přenesená",J790,0)</f>
        <v>0</v>
      </c>
      <c r="BH790" s="218">
        <f>IF(N790="sníž. přenesená",J790,0)</f>
        <v>0</v>
      </c>
      <c r="BI790" s="218">
        <f>IF(N790="nulová",J790,0)</f>
        <v>0</v>
      </c>
      <c r="BJ790" s="19" t="s">
        <v>79</v>
      </c>
      <c r="BK790" s="218">
        <f>ROUND(I790*H790,2)</f>
        <v>0</v>
      </c>
      <c r="BL790" s="19" t="s">
        <v>327</v>
      </c>
      <c r="BM790" s="217" t="s">
        <v>885</v>
      </c>
    </row>
    <row r="791" s="2" customFormat="1">
      <c r="A791" s="41"/>
      <c r="B791" s="42"/>
      <c r="C791" s="43"/>
      <c r="D791" s="219" t="s">
        <v>128</v>
      </c>
      <c r="E791" s="43"/>
      <c r="F791" s="220" t="s">
        <v>886</v>
      </c>
      <c r="G791" s="43"/>
      <c r="H791" s="43"/>
      <c r="I791" s="221"/>
      <c r="J791" s="43"/>
      <c r="K791" s="43"/>
      <c r="L791" s="47"/>
      <c r="M791" s="222"/>
      <c r="N791" s="223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19" t="s">
        <v>128</v>
      </c>
      <c r="AU791" s="19" t="s">
        <v>84</v>
      </c>
    </row>
    <row r="792" s="2" customFormat="1" ht="24.15" customHeight="1">
      <c r="A792" s="41"/>
      <c r="B792" s="42"/>
      <c r="C792" s="206" t="s">
        <v>887</v>
      </c>
      <c r="D792" s="206" t="s">
        <v>121</v>
      </c>
      <c r="E792" s="207" t="s">
        <v>888</v>
      </c>
      <c r="F792" s="208" t="s">
        <v>889</v>
      </c>
      <c r="G792" s="209" t="s">
        <v>890</v>
      </c>
      <c r="H792" s="268"/>
      <c r="I792" s="211"/>
      <c r="J792" s="212">
        <f>ROUND(I792*H792,2)</f>
        <v>0</v>
      </c>
      <c r="K792" s="208" t="s">
        <v>125</v>
      </c>
      <c r="L792" s="47"/>
      <c r="M792" s="213" t="s">
        <v>21</v>
      </c>
      <c r="N792" s="214" t="s">
        <v>45</v>
      </c>
      <c r="O792" s="87"/>
      <c r="P792" s="215">
        <f>O792*H792</f>
        <v>0</v>
      </c>
      <c r="Q792" s="215">
        <v>0</v>
      </c>
      <c r="R792" s="215">
        <f>Q792*H792</f>
        <v>0</v>
      </c>
      <c r="S792" s="215">
        <v>0</v>
      </c>
      <c r="T792" s="216">
        <f>S792*H792</f>
        <v>0</v>
      </c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R792" s="217" t="s">
        <v>327</v>
      </c>
      <c r="AT792" s="217" t="s">
        <v>121</v>
      </c>
      <c r="AU792" s="217" t="s">
        <v>84</v>
      </c>
      <c r="AY792" s="19" t="s">
        <v>118</v>
      </c>
      <c r="BE792" s="218">
        <f>IF(N792="základní",J792,0)</f>
        <v>0</v>
      </c>
      <c r="BF792" s="218">
        <f>IF(N792="snížená",J792,0)</f>
        <v>0</v>
      </c>
      <c r="BG792" s="218">
        <f>IF(N792="zákl. přenesená",J792,0)</f>
        <v>0</v>
      </c>
      <c r="BH792" s="218">
        <f>IF(N792="sníž. přenesená",J792,0)</f>
        <v>0</v>
      </c>
      <c r="BI792" s="218">
        <f>IF(N792="nulová",J792,0)</f>
        <v>0</v>
      </c>
      <c r="BJ792" s="19" t="s">
        <v>79</v>
      </c>
      <c r="BK792" s="218">
        <f>ROUND(I792*H792,2)</f>
        <v>0</v>
      </c>
      <c r="BL792" s="19" t="s">
        <v>327</v>
      </c>
      <c r="BM792" s="217" t="s">
        <v>891</v>
      </c>
    </row>
    <row r="793" s="2" customFormat="1">
      <c r="A793" s="41"/>
      <c r="B793" s="42"/>
      <c r="C793" s="43"/>
      <c r="D793" s="219" t="s">
        <v>128</v>
      </c>
      <c r="E793" s="43"/>
      <c r="F793" s="220" t="s">
        <v>892</v>
      </c>
      <c r="G793" s="43"/>
      <c r="H793" s="43"/>
      <c r="I793" s="221"/>
      <c r="J793" s="43"/>
      <c r="K793" s="43"/>
      <c r="L793" s="47"/>
      <c r="M793" s="222"/>
      <c r="N793" s="223"/>
      <c r="O793" s="87"/>
      <c r="P793" s="87"/>
      <c r="Q793" s="87"/>
      <c r="R793" s="87"/>
      <c r="S793" s="87"/>
      <c r="T793" s="88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T793" s="19" t="s">
        <v>128</v>
      </c>
      <c r="AU793" s="19" t="s">
        <v>84</v>
      </c>
    </row>
    <row r="794" s="2" customFormat="1">
      <c r="A794" s="41"/>
      <c r="B794" s="42"/>
      <c r="C794" s="43"/>
      <c r="D794" s="224" t="s">
        <v>130</v>
      </c>
      <c r="E794" s="43"/>
      <c r="F794" s="225" t="s">
        <v>893</v>
      </c>
      <c r="G794" s="43"/>
      <c r="H794" s="43"/>
      <c r="I794" s="221"/>
      <c r="J794" s="43"/>
      <c r="K794" s="43"/>
      <c r="L794" s="47"/>
      <c r="M794" s="222"/>
      <c r="N794" s="223"/>
      <c r="O794" s="87"/>
      <c r="P794" s="87"/>
      <c r="Q794" s="87"/>
      <c r="R794" s="87"/>
      <c r="S794" s="87"/>
      <c r="T794" s="88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T794" s="19" t="s">
        <v>130</v>
      </c>
      <c r="AU794" s="19" t="s">
        <v>84</v>
      </c>
    </row>
    <row r="795" s="2" customFormat="1" ht="24.15" customHeight="1">
      <c r="A795" s="41"/>
      <c r="B795" s="42"/>
      <c r="C795" s="206" t="s">
        <v>894</v>
      </c>
      <c r="D795" s="206" t="s">
        <v>121</v>
      </c>
      <c r="E795" s="207" t="s">
        <v>895</v>
      </c>
      <c r="F795" s="208" t="s">
        <v>896</v>
      </c>
      <c r="G795" s="209" t="s">
        <v>890</v>
      </c>
      <c r="H795" s="268"/>
      <c r="I795" s="211"/>
      <c r="J795" s="212">
        <f>ROUND(I795*H795,2)</f>
        <v>0</v>
      </c>
      <c r="K795" s="208" t="s">
        <v>125</v>
      </c>
      <c r="L795" s="47"/>
      <c r="M795" s="213" t="s">
        <v>21</v>
      </c>
      <c r="N795" s="214" t="s">
        <v>45</v>
      </c>
      <c r="O795" s="87"/>
      <c r="P795" s="215">
        <f>O795*H795</f>
        <v>0</v>
      </c>
      <c r="Q795" s="215">
        <v>0</v>
      </c>
      <c r="R795" s="215">
        <f>Q795*H795</f>
        <v>0</v>
      </c>
      <c r="S795" s="215">
        <v>0</v>
      </c>
      <c r="T795" s="216">
        <f>S795*H795</f>
        <v>0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17" t="s">
        <v>327</v>
      </c>
      <c r="AT795" s="217" t="s">
        <v>121</v>
      </c>
      <c r="AU795" s="217" t="s">
        <v>84</v>
      </c>
      <c r="AY795" s="19" t="s">
        <v>118</v>
      </c>
      <c r="BE795" s="218">
        <f>IF(N795="základní",J795,0)</f>
        <v>0</v>
      </c>
      <c r="BF795" s="218">
        <f>IF(N795="snížená",J795,0)</f>
        <v>0</v>
      </c>
      <c r="BG795" s="218">
        <f>IF(N795="zákl. přenesená",J795,0)</f>
        <v>0</v>
      </c>
      <c r="BH795" s="218">
        <f>IF(N795="sníž. přenesená",J795,0)</f>
        <v>0</v>
      </c>
      <c r="BI795" s="218">
        <f>IF(N795="nulová",J795,0)</f>
        <v>0</v>
      </c>
      <c r="BJ795" s="19" t="s">
        <v>79</v>
      </c>
      <c r="BK795" s="218">
        <f>ROUND(I795*H795,2)</f>
        <v>0</v>
      </c>
      <c r="BL795" s="19" t="s">
        <v>327</v>
      </c>
      <c r="BM795" s="217" t="s">
        <v>897</v>
      </c>
    </row>
    <row r="796" s="2" customFormat="1">
      <c r="A796" s="41"/>
      <c r="B796" s="42"/>
      <c r="C796" s="43"/>
      <c r="D796" s="219" t="s">
        <v>128</v>
      </c>
      <c r="E796" s="43"/>
      <c r="F796" s="220" t="s">
        <v>898</v>
      </c>
      <c r="G796" s="43"/>
      <c r="H796" s="43"/>
      <c r="I796" s="221"/>
      <c r="J796" s="43"/>
      <c r="K796" s="43"/>
      <c r="L796" s="47"/>
      <c r="M796" s="222"/>
      <c r="N796" s="223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19" t="s">
        <v>128</v>
      </c>
      <c r="AU796" s="19" t="s">
        <v>84</v>
      </c>
    </row>
    <row r="797" s="2" customFormat="1">
      <c r="A797" s="41"/>
      <c r="B797" s="42"/>
      <c r="C797" s="43"/>
      <c r="D797" s="224" t="s">
        <v>130</v>
      </c>
      <c r="E797" s="43"/>
      <c r="F797" s="225" t="s">
        <v>899</v>
      </c>
      <c r="G797" s="43"/>
      <c r="H797" s="43"/>
      <c r="I797" s="221"/>
      <c r="J797" s="43"/>
      <c r="K797" s="43"/>
      <c r="L797" s="47"/>
      <c r="M797" s="222"/>
      <c r="N797" s="223"/>
      <c r="O797" s="87"/>
      <c r="P797" s="87"/>
      <c r="Q797" s="87"/>
      <c r="R797" s="87"/>
      <c r="S797" s="87"/>
      <c r="T797" s="88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T797" s="19" t="s">
        <v>130</v>
      </c>
      <c r="AU797" s="19" t="s">
        <v>84</v>
      </c>
    </row>
    <row r="798" s="12" customFormat="1" ht="22.8" customHeight="1">
      <c r="A798" s="12"/>
      <c r="B798" s="190"/>
      <c r="C798" s="191"/>
      <c r="D798" s="192" t="s">
        <v>73</v>
      </c>
      <c r="E798" s="204" t="s">
        <v>900</v>
      </c>
      <c r="F798" s="204" t="s">
        <v>901</v>
      </c>
      <c r="G798" s="191"/>
      <c r="H798" s="191"/>
      <c r="I798" s="194"/>
      <c r="J798" s="205">
        <f>BK798</f>
        <v>0</v>
      </c>
      <c r="K798" s="191"/>
      <c r="L798" s="196"/>
      <c r="M798" s="197"/>
      <c r="N798" s="198"/>
      <c r="O798" s="198"/>
      <c r="P798" s="199">
        <f>SUM(P799:P993)</f>
        <v>0</v>
      </c>
      <c r="Q798" s="198"/>
      <c r="R798" s="199">
        <f>SUM(R799:R993)</f>
        <v>0.22067919999999996</v>
      </c>
      <c r="S798" s="198"/>
      <c r="T798" s="200">
        <f>SUM(T799:T993)</f>
        <v>0.47999999999999998</v>
      </c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R798" s="201" t="s">
        <v>84</v>
      </c>
      <c r="AT798" s="202" t="s">
        <v>73</v>
      </c>
      <c r="AU798" s="202" t="s">
        <v>79</v>
      </c>
      <c r="AY798" s="201" t="s">
        <v>118</v>
      </c>
      <c r="BK798" s="203">
        <f>SUM(BK799:BK993)</f>
        <v>0</v>
      </c>
    </row>
    <row r="799" s="2" customFormat="1" ht="24.15" customHeight="1">
      <c r="A799" s="41"/>
      <c r="B799" s="42"/>
      <c r="C799" s="206" t="s">
        <v>902</v>
      </c>
      <c r="D799" s="206" t="s">
        <v>121</v>
      </c>
      <c r="E799" s="207" t="s">
        <v>903</v>
      </c>
      <c r="F799" s="208" t="s">
        <v>904</v>
      </c>
      <c r="G799" s="209" t="s">
        <v>124</v>
      </c>
      <c r="H799" s="210">
        <v>33</v>
      </c>
      <c r="I799" s="211"/>
      <c r="J799" s="212">
        <f>ROUND(I799*H799,2)</f>
        <v>0</v>
      </c>
      <c r="K799" s="208" t="s">
        <v>125</v>
      </c>
      <c r="L799" s="47"/>
      <c r="M799" s="213" t="s">
        <v>21</v>
      </c>
      <c r="N799" s="214" t="s">
        <v>45</v>
      </c>
      <c r="O799" s="87"/>
      <c r="P799" s="215">
        <f>O799*H799</f>
        <v>0</v>
      </c>
      <c r="Q799" s="215">
        <v>0</v>
      </c>
      <c r="R799" s="215">
        <f>Q799*H799</f>
        <v>0</v>
      </c>
      <c r="S799" s="215">
        <v>0.0030000000000000001</v>
      </c>
      <c r="T799" s="216">
        <f>S799*H799</f>
        <v>0.099000000000000005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17" t="s">
        <v>327</v>
      </c>
      <c r="AT799" s="217" t="s">
        <v>121</v>
      </c>
      <c r="AU799" s="217" t="s">
        <v>84</v>
      </c>
      <c r="AY799" s="19" t="s">
        <v>118</v>
      </c>
      <c r="BE799" s="218">
        <f>IF(N799="základní",J799,0)</f>
        <v>0</v>
      </c>
      <c r="BF799" s="218">
        <f>IF(N799="snížená",J799,0)</f>
        <v>0</v>
      </c>
      <c r="BG799" s="218">
        <f>IF(N799="zákl. přenesená",J799,0)</f>
        <v>0</v>
      </c>
      <c r="BH799" s="218">
        <f>IF(N799="sníž. přenesená",J799,0)</f>
        <v>0</v>
      </c>
      <c r="BI799" s="218">
        <f>IF(N799="nulová",J799,0)</f>
        <v>0</v>
      </c>
      <c r="BJ799" s="19" t="s">
        <v>79</v>
      </c>
      <c r="BK799" s="218">
        <f>ROUND(I799*H799,2)</f>
        <v>0</v>
      </c>
      <c r="BL799" s="19" t="s">
        <v>327</v>
      </c>
      <c r="BM799" s="217" t="s">
        <v>905</v>
      </c>
    </row>
    <row r="800" s="2" customFormat="1">
      <c r="A800" s="41"/>
      <c r="B800" s="42"/>
      <c r="C800" s="43"/>
      <c r="D800" s="219" t="s">
        <v>128</v>
      </c>
      <c r="E800" s="43"/>
      <c r="F800" s="220" t="s">
        <v>906</v>
      </c>
      <c r="G800" s="43"/>
      <c r="H800" s="43"/>
      <c r="I800" s="221"/>
      <c r="J800" s="43"/>
      <c r="K800" s="43"/>
      <c r="L800" s="47"/>
      <c r="M800" s="222"/>
      <c r="N800" s="223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19" t="s">
        <v>128</v>
      </c>
      <c r="AU800" s="19" t="s">
        <v>84</v>
      </c>
    </row>
    <row r="801" s="2" customFormat="1">
      <c r="A801" s="41"/>
      <c r="B801" s="42"/>
      <c r="C801" s="43"/>
      <c r="D801" s="224" t="s">
        <v>130</v>
      </c>
      <c r="E801" s="43"/>
      <c r="F801" s="225" t="s">
        <v>907</v>
      </c>
      <c r="G801" s="43"/>
      <c r="H801" s="43"/>
      <c r="I801" s="221"/>
      <c r="J801" s="43"/>
      <c r="K801" s="43"/>
      <c r="L801" s="47"/>
      <c r="M801" s="222"/>
      <c r="N801" s="223"/>
      <c r="O801" s="87"/>
      <c r="P801" s="87"/>
      <c r="Q801" s="87"/>
      <c r="R801" s="87"/>
      <c r="S801" s="87"/>
      <c r="T801" s="88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T801" s="19" t="s">
        <v>130</v>
      </c>
      <c r="AU801" s="19" t="s">
        <v>84</v>
      </c>
    </row>
    <row r="802" s="15" customFormat="1">
      <c r="A802" s="15"/>
      <c r="B802" s="248"/>
      <c r="C802" s="249"/>
      <c r="D802" s="219" t="s">
        <v>132</v>
      </c>
      <c r="E802" s="250" t="s">
        <v>21</v>
      </c>
      <c r="F802" s="251" t="s">
        <v>908</v>
      </c>
      <c r="G802" s="249"/>
      <c r="H802" s="250" t="s">
        <v>21</v>
      </c>
      <c r="I802" s="252"/>
      <c r="J802" s="249"/>
      <c r="K802" s="249"/>
      <c r="L802" s="253"/>
      <c r="M802" s="254"/>
      <c r="N802" s="255"/>
      <c r="O802" s="255"/>
      <c r="P802" s="255"/>
      <c r="Q802" s="255"/>
      <c r="R802" s="255"/>
      <c r="S802" s="255"/>
      <c r="T802" s="256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57" t="s">
        <v>132</v>
      </c>
      <c r="AU802" s="257" t="s">
        <v>84</v>
      </c>
      <c r="AV802" s="15" t="s">
        <v>79</v>
      </c>
      <c r="AW802" s="15" t="s">
        <v>36</v>
      </c>
      <c r="AX802" s="15" t="s">
        <v>74</v>
      </c>
      <c r="AY802" s="257" t="s">
        <v>118</v>
      </c>
    </row>
    <row r="803" s="13" customFormat="1">
      <c r="A803" s="13"/>
      <c r="B803" s="226"/>
      <c r="C803" s="227"/>
      <c r="D803" s="219" t="s">
        <v>132</v>
      </c>
      <c r="E803" s="228" t="s">
        <v>21</v>
      </c>
      <c r="F803" s="229" t="s">
        <v>367</v>
      </c>
      <c r="G803" s="227"/>
      <c r="H803" s="230">
        <v>5</v>
      </c>
      <c r="I803" s="231"/>
      <c r="J803" s="227"/>
      <c r="K803" s="227"/>
      <c r="L803" s="232"/>
      <c r="M803" s="233"/>
      <c r="N803" s="234"/>
      <c r="O803" s="234"/>
      <c r="P803" s="234"/>
      <c r="Q803" s="234"/>
      <c r="R803" s="234"/>
      <c r="S803" s="234"/>
      <c r="T803" s="235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6" t="s">
        <v>132</v>
      </c>
      <c r="AU803" s="236" t="s">
        <v>84</v>
      </c>
      <c r="AV803" s="13" t="s">
        <v>84</v>
      </c>
      <c r="AW803" s="13" t="s">
        <v>36</v>
      </c>
      <c r="AX803" s="13" t="s">
        <v>74</v>
      </c>
      <c r="AY803" s="236" t="s">
        <v>118</v>
      </c>
    </row>
    <row r="804" s="13" customFormat="1">
      <c r="A804" s="13"/>
      <c r="B804" s="226"/>
      <c r="C804" s="227"/>
      <c r="D804" s="219" t="s">
        <v>132</v>
      </c>
      <c r="E804" s="228" t="s">
        <v>21</v>
      </c>
      <c r="F804" s="229" t="s">
        <v>368</v>
      </c>
      <c r="G804" s="227"/>
      <c r="H804" s="230">
        <v>5</v>
      </c>
      <c r="I804" s="231"/>
      <c r="J804" s="227"/>
      <c r="K804" s="227"/>
      <c r="L804" s="232"/>
      <c r="M804" s="233"/>
      <c r="N804" s="234"/>
      <c r="O804" s="234"/>
      <c r="P804" s="234"/>
      <c r="Q804" s="234"/>
      <c r="R804" s="234"/>
      <c r="S804" s="234"/>
      <c r="T804" s="235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6" t="s">
        <v>132</v>
      </c>
      <c r="AU804" s="236" t="s">
        <v>84</v>
      </c>
      <c r="AV804" s="13" t="s">
        <v>84</v>
      </c>
      <c r="AW804" s="13" t="s">
        <v>36</v>
      </c>
      <c r="AX804" s="13" t="s">
        <v>74</v>
      </c>
      <c r="AY804" s="236" t="s">
        <v>118</v>
      </c>
    </row>
    <row r="805" s="13" customFormat="1">
      <c r="A805" s="13"/>
      <c r="B805" s="226"/>
      <c r="C805" s="227"/>
      <c r="D805" s="219" t="s">
        <v>132</v>
      </c>
      <c r="E805" s="228" t="s">
        <v>21</v>
      </c>
      <c r="F805" s="229" t="s">
        <v>333</v>
      </c>
      <c r="G805" s="227"/>
      <c r="H805" s="230">
        <v>1</v>
      </c>
      <c r="I805" s="231"/>
      <c r="J805" s="227"/>
      <c r="K805" s="227"/>
      <c r="L805" s="232"/>
      <c r="M805" s="233"/>
      <c r="N805" s="234"/>
      <c r="O805" s="234"/>
      <c r="P805" s="234"/>
      <c r="Q805" s="234"/>
      <c r="R805" s="234"/>
      <c r="S805" s="234"/>
      <c r="T805" s="23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6" t="s">
        <v>132</v>
      </c>
      <c r="AU805" s="236" t="s">
        <v>84</v>
      </c>
      <c r="AV805" s="13" t="s">
        <v>84</v>
      </c>
      <c r="AW805" s="13" t="s">
        <v>36</v>
      </c>
      <c r="AX805" s="13" t="s">
        <v>74</v>
      </c>
      <c r="AY805" s="236" t="s">
        <v>118</v>
      </c>
    </row>
    <row r="806" s="13" customFormat="1">
      <c r="A806" s="13"/>
      <c r="B806" s="226"/>
      <c r="C806" s="227"/>
      <c r="D806" s="219" t="s">
        <v>132</v>
      </c>
      <c r="E806" s="228" t="s">
        <v>21</v>
      </c>
      <c r="F806" s="229" t="s">
        <v>334</v>
      </c>
      <c r="G806" s="227"/>
      <c r="H806" s="230">
        <v>1</v>
      </c>
      <c r="I806" s="231"/>
      <c r="J806" s="227"/>
      <c r="K806" s="227"/>
      <c r="L806" s="232"/>
      <c r="M806" s="233"/>
      <c r="N806" s="234"/>
      <c r="O806" s="234"/>
      <c r="P806" s="234"/>
      <c r="Q806" s="234"/>
      <c r="R806" s="234"/>
      <c r="S806" s="234"/>
      <c r="T806" s="235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6" t="s">
        <v>132</v>
      </c>
      <c r="AU806" s="236" t="s">
        <v>84</v>
      </c>
      <c r="AV806" s="13" t="s">
        <v>84</v>
      </c>
      <c r="AW806" s="13" t="s">
        <v>36</v>
      </c>
      <c r="AX806" s="13" t="s">
        <v>74</v>
      </c>
      <c r="AY806" s="236" t="s">
        <v>118</v>
      </c>
    </row>
    <row r="807" s="13" customFormat="1">
      <c r="A807" s="13"/>
      <c r="B807" s="226"/>
      <c r="C807" s="227"/>
      <c r="D807" s="219" t="s">
        <v>132</v>
      </c>
      <c r="E807" s="228" t="s">
        <v>21</v>
      </c>
      <c r="F807" s="229" t="s">
        <v>410</v>
      </c>
      <c r="G807" s="227"/>
      <c r="H807" s="230">
        <v>1</v>
      </c>
      <c r="I807" s="231"/>
      <c r="J807" s="227"/>
      <c r="K807" s="227"/>
      <c r="L807" s="232"/>
      <c r="M807" s="233"/>
      <c r="N807" s="234"/>
      <c r="O807" s="234"/>
      <c r="P807" s="234"/>
      <c r="Q807" s="234"/>
      <c r="R807" s="234"/>
      <c r="S807" s="234"/>
      <c r="T807" s="235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6" t="s">
        <v>132</v>
      </c>
      <c r="AU807" s="236" t="s">
        <v>84</v>
      </c>
      <c r="AV807" s="13" t="s">
        <v>84</v>
      </c>
      <c r="AW807" s="13" t="s">
        <v>36</v>
      </c>
      <c r="AX807" s="13" t="s">
        <v>74</v>
      </c>
      <c r="AY807" s="236" t="s">
        <v>118</v>
      </c>
    </row>
    <row r="808" s="13" customFormat="1">
      <c r="A808" s="13"/>
      <c r="B808" s="226"/>
      <c r="C808" s="227"/>
      <c r="D808" s="219" t="s">
        <v>132</v>
      </c>
      <c r="E808" s="228" t="s">
        <v>21</v>
      </c>
      <c r="F808" s="229" t="s">
        <v>411</v>
      </c>
      <c r="G808" s="227"/>
      <c r="H808" s="230">
        <v>1</v>
      </c>
      <c r="I808" s="231"/>
      <c r="J808" s="227"/>
      <c r="K808" s="227"/>
      <c r="L808" s="232"/>
      <c r="M808" s="233"/>
      <c r="N808" s="234"/>
      <c r="O808" s="234"/>
      <c r="P808" s="234"/>
      <c r="Q808" s="234"/>
      <c r="R808" s="234"/>
      <c r="S808" s="234"/>
      <c r="T808" s="235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6" t="s">
        <v>132</v>
      </c>
      <c r="AU808" s="236" t="s">
        <v>84</v>
      </c>
      <c r="AV808" s="13" t="s">
        <v>84</v>
      </c>
      <c r="AW808" s="13" t="s">
        <v>36</v>
      </c>
      <c r="AX808" s="13" t="s">
        <v>74</v>
      </c>
      <c r="AY808" s="236" t="s">
        <v>118</v>
      </c>
    </row>
    <row r="809" s="13" customFormat="1">
      <c r="A809" s="13"/>
      <c r="B809" s="226"/>
      <c r="C809" s="227"/>
      <c r="D809" s="219" t="s">
        <v>132</v>
      </c>
      <c r="E809" s="228" t="s">
        <v>21</v>
      </c>
      <c r="F809" s="229" t="s">
        <v>412</v>
      </c>
      <c r="G809" s="227"/>
      <c r="H809" s="230">
        <v>1</v>
      </c>
      <c r="I809" s="231"/>
      <c r="J809" s="227"/>
      <c r="K809" s="227"/>
      <c r="L809" s="232"/>
      <c r="M809" s="233"/>
      <c r="N809" s="234"/>
      <c r="O809" s="234"/>
      <c r="P809" s="234"/>
      <c r="Q809" s="234"/>
      <c r="R809" s="234"/>
      <c r="S809" s="234"/>
      <c r="T809" s="235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6" t="s">
        <v>132</v>
      </c>
      <c r="AU809" s="236" t="s">
        <v>84</v>
      </c>
      <c r="AV809" s="13" t="s">
        <v>84</v>
      </c>
      <c r="AW809" s="13" t="s">
        <v>36</v>
      </c>
      <c r="AX809" s="13" t="s">
        <v>74</v>
      </c>
      <c r="AY809" s="236" t="s">
        <v>118</v>
      </c>
    </row>
    <row r="810" s="13" customFormat="1">
      <c r="A810" s="13"/>
      <c r="B810" s="226"/>
      <c r="C810" s="227"/>
      <c r="D810" s="219" t="s">
        <v>132</v>
      </c>
      <c r="E810" s="228" t="s">
        <v>21</v>
      </c>
      <c r="F810" s="229" t="s">
        <v>413</v>
      </c>
      <c r="G810" s="227"/>
      <c r="H810" s="230">
        <v>1</v>
      </c>
      <c r="I810" s="231"/>
      <c r="J810" s="227"/>
      <c r="K810" s="227"/>
      <c r="L810" s="232"/>
      <c r="M810" s="233"/>
      <c r="N810" s="234"/>
      <c r="O810" s="234"/>
      <c r="P810" s="234"/>
      <c r="Q810" s="234"/>
      <c r="R810" s="234"/>
      <c r="S810" s="234"/>
      <c r="T810" s="235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6" t="s">
        <v>132</v>
      </c>
      <c r="AU810" s="236" t="s">
        <v>84</v>
      </c>
      <c r="AV810" s="13" t="s">
        <v>84</v>
      </c>
      <c r="AW810" s="13" t="s">
        <v>36</v>
      </c>
      <c r="AX810" s="13" t="s">
        <v>74</v>
      </c>
      <c r="AY810" s="236" t="s">
        <v>118</v>
      </c>
    </row>
    <row r="811" s="13" customFormat="1">
      <c r="A811" s="13"/>
      <c r="B811" s="226"/>
      <c r="C811" s="227"/>
      <c r="D811" s="219" t="s">
        <v>132</v>
      </c>
      <c r="E811" s="228" t="s">
        <v>21</v>
      </c>
      <c r="F811" s="229" t="s">
        <v>416</v>
      </c>
      <c r="G811" s="227"/>
      <c r="H811" s="230">
        <v>1</v>
      </c>
      <c r="I811" s="231"/>
      <c r="J811" s="227"/>
      <c r="K811" s="227"/>
      <c r="L811" s="232"/>
      <c r="M811" s="233"/>
      <c r="N811" s="234"/>
      <c r="O811" s="234"/>
      <c r="P811" s="234"/>
      <c r="Q811" s="234"/>
      <c r="R811" s="234"/>
      <c r="S811" s="234"/>
      <c r="T811" s="23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6" t="s">
        <v>132</v>
      </c>
      <c r="AU811" s="236" t="s">
        <v>84</v>
      </c>
      <c r="AV811" s="13" t="s">
        <v>84</v>
      </c>
      <c r="AW811" s="13" t="s">
        <v>36</v>
      </c>
      <c r="AX811" s="13" t="s">
        <v>74</v>
      </c>
      <c r="AY811" s="236" t="s">
        <v>118</v>
      </c>
    </row>
    <row r="812" s="13" customFormat="1">
      <c r="A812" s="13"/>
      <c r="B812" s="226"/>
      <c r="C812" s="227"/>
      <c r="D812" s="219" t="s">
        <v>132</v>
      </c>
      <c r="E812" s="228" t="s">
        <v>21</v>
      </c>
      <c r="F812" s="229" t="s">
        <v>341</v>
      </c>
      <c r="G812" s="227"/>
      <c r="H812" s="230">
        <v>1</v>
      </c>
      <c r="I812" s="231"/>
      <c r="J812" s="227"/>
      <c r="K812" s="227"/>
      <c r="L812" s="232"/>
      <c r="M812" s="233"/>
      <c r="N812" s="234"/>
      <c r="O812" s="234"/>
      <c r="P812" s="234"/>
      <c r="Q812" s="234"/>
      <c r="R812" s="234"/>
      <c r="S812" s="234"/>
      <c r="T812" s="235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6" t="s">
        <v>132</v>
      </c>
      <c r="AU812" s="236" t="s">
        <v>84</v>
      </c>
      <c r="AV812" s="13" t="s">
        <v>84</v>
      </c>
      <c r="AW812" s="13" t="s">
        <v>36</v>
      </c>
      <c r="AX812" s="13" t="s">
        <v>74</v>
      </c>
      <c r="AY812" s="236" t="s">
        <v>118</v>
      </c>
    </row>
    <row r="813" s="13" customFormat="1">
      <c r="A813" s="13"/>
      <c r="B813" s="226"/>
      <c r="C813" s="227"/>
      <c r="D813" s="219" t="s">
        <v>132</v>
      </c>
      <c r="E813" s="228" t="s">
        <v>21</v>
      </c>
      <c r="F813" s="229" t="s">
        <v>342</v>
      </c>
      <c r="G813" s="227"/>
      <c r="H813" s="230">
        <v>1</v>
      </c>
      <c r="I813" s="231"/>
      <c r="J813" s="227"/>
      <c r="K813" s="227"/>
      <c r="L813" s="232"/>
      <c r="M813" s="233"/>
      <c r="N813" s="234"/>
      <c r="O813" s="234"/>
      <c r="P813" s="234"/>
      <c r="Q813" s="234"/>
      <c r="R813" s="234"/>
      <c r="S813" s="234"/>
      <c r="T813" s="23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6" t="s">
        <v>132</v>
      </c>
      <c r="AU813" s="236" t="s">
        <v>84</v>
      </c>
      <c r="AV813" s="13" t="s">
        <v>84</v>
      </c>
      <c r="AW813" s="13" t="s">
        <v>36</v>
      </c>
      <c r="AX813" s="13" t="s">
        <v>74</v>
      </c>
      <c r="AY813" s="236" t="s">
        <v>118</v>
      </c>
    </row>
    <row r="814" s="13" customFormat="1">
      <c r="A814" s="13"/>
      <c r="B814" s="226"/>
      <c r="C814" s="227"/>
      <c r="D814" s="219" t="s">
        <v>132</v>
      </c>
      <c r="E814" s="228" t="s">
        <v>21</v>
      </c>
      <c r="F814" s="229" t="s">
        <v>373</v>
      </c>
      <c r="G814" s="227"/>
      <c r="H814" s="230">
        <v>1</v>
      </c>
      <c r="I814" s="231"/>
      <c r="J814" s="227"/>
      <c r="K814" s="227"/>
      <c r="L814" s="232"/>
      <c r="M814" s="233"/>
      <c r="N814" s="234"/>
      <c r="O814" s="234"/>
      <c r="P814" s="234"/>
      <c r="Q814" s="234"/>
      <c r="R814" s="234"/>
      <c r="S814" s="234"/>
      <c r="T814" s="235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6" t="s">
        <v>132</v>
      </c>
      <c r="AU814" s="236" t="s">
        <v>84</v>
      </c>
      <c r="AV814" s="13" t="s">
        <v>84</v>
      </c>
      <c r="AW814" s="13" t="s">
        <v>36</v>
      </c>
      <c r="AX814" s="13" t="s">
        <v>74</v>
      </c>
      <c r="AY814" s="236" t="s">
        <v>118</v>
      </c>
    </row>
    <row r="815" s="13" customFormat="1">
      <c r="A815" s="13"/>
      <c r="B815" s="226"/>
      <c r="C815" s="227"/>
      <c r="D815" s="219" t="s">
        <v>132</v>
      </c>
      <c r="E815" s="228" t="s">
        <v>21</v>
      </c>
      <c r="F815" s="229" t="s">
        <v>422</v>
      </c>
      <c r="G815" s="227"/>
      <c r="H815" s="230">
        <v>2</v>
      </c>
      <c r="I815" s="231"/>
      <c r="J815" s="227"/>
      <c r="K815" s="227"/>
      <c r="L815" s="232"/>
      <c r="M815" s="233"/>
      <c r="N815" s="234"/>
      <c r="O815" s="234"/>
      <c r="P815" s="234"/>
      <c r="Q815" s="234"/>
      <c r="R815" s="234"/>
      <c r="S815" s="234"/>
      <c r="T815" s="235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6" t="s">
        <v>132</v>
      </c>
      <c r="AU815" s="236" t="s">
        <v>84</v>
      </c>
      <c r="AV815" s="13" t="s">
        <v>84</v>
      </c>
      <c r="AW815" s="13" t="s">
        <v>36</v>
      </c>
      <c r="AX815" s="13" t="s">
        <v>74</v>
      </c>
      <c r="AY815" s="236" t="s">
        <v>118</v>
      </c>
    </row>
    <row r="816" s="13" customFormat="1">
      <c r="A816" s="13"/>
      <c r="B816" s="226"/>
      <c r="C816" s="227"/>
      <c r="D816" s="219" t="s">
        <v>132</v>
      </c>
      <c r="E816" s="228" t="s">
        <v>21</v>
      </c>
      <c r="F816" s="229" t="s">
        <v>423</v>
      </c>
      <c r="G816" s="227"/>
      <c r="H816" s="230">
        <v>2</v>
      </c>
      <c r="I816" s="231"/>
      <c r="J816" s="227"/>
      <c r="K816" s="227"/>
      <c r="L816" s="232"/>
      <c r="M816" s="233"/>
      <c r="N816" s="234"/>
      <c r="O816" s="234"/>
      <c r="P816" s="234"/>
      <c r="Q816" s="234"/>
      <c r="R816" s="234"/>
      <c r="S816" s="234"/>
      <c r="T816" s="235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6" t="s">
        <v>132</v>
      </c>
      <c r="AU816" s="236" t="s">
        <v>84</v>
      </c>
      <c r="AV816" s="13" t="s">
        <v>84</v>
      </c>
      <c r="AW816" s="13" t="s">
        <v>36</v>
      </c>
      <c r="AX816" s="13" t="s">
        <v>74</v>
      </c>
      <c r="AY816" s="236" t="s">
        <v>118</v>
      </c>
    </row>
    <row r="817" s="13" customFormat="1">
      <c r="A817" s="13"/>
      <c r="B817" s="226"/>
      <c r="C817" s="227"/>
      <c r="D817" s="219" t="s">
        <v>132</v>
      </c>
      <c r="E817" s="228" t="s">
        <v>21</v>
      </c>
      <c r="F817" s="229" t="s">
        <v>424</v>
      </c>
      <c r="G817" s="227"/>
      <c r="H817" s="230">
        <v>1</v>
      </c>
      <c r="I817" s="231"/>
      <c r="J817" s="227"/>
      <c r="K817" s="227"/>
      <c r="L817" s="232"/>
      <c r="M817" s="233"/>
      <c r="N817" s="234"/>
      <c r="O817" s="234"/>
      <c r="P817" s="234"/>
      <c r="Q817" s="234"/>
      <c r="R817" s="234"/>
      <c r="S817" s="234"/>
      <c r="T817" s="23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6" t="s">
        <v>132</v>
      </c>
      <c r="AU817" s="236" t="s">
        <v>84</v>
      </c>
      <c r="AV817" s="13" t="s">
        <v>84</v>
      </c>
      <c r="AW817" s="13" t="s">
        <v>36</v>
      </c>
      <c r="AX817" s="13" t="s">
        <v>74</v>
      </c>
      <c r="AY817" s="236" t="s">
        <v>118</v>
      </c>
    </row>
    <row r="818" s="13" customFormat="1">
      <c r="A818" s="13"/>
      <c r="B818" s="226"/>
      <c r="C818" s="227"/>
      <c r="D818" s="219" t="s">
        <v>132</v>
      </c>
      <c r="E818" s="228" t="s">
        <v>21</v>
      </c>
      <c r="F818" s="229" t="s">
        <v>348</v>
      </c>
      <c r="G818" s="227"/>
      <c r="H818" s="230">
        <v>1</v>
      </c>
      <c r="I818" s="231"/>
      <c r="J818" s="227"/>
      <c r="K818" s="227"/>
      <c r="L818" s="232"/>
      <c r="M818" s="233"/>
      <c r="N818" s="234"/>
      <c r="O818" s="234"/>
      <c r="P818" s="234"/>
      <c r="Q818" s="234"/>
      <c r="R818" s="234"/>
      <c r="S818" s="234"/>
      <c r="T818" s="235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6" t="s">
        <v>132</v>
      </c>
      <c r="AU818" s="236" t="s">
        <v>84</v>
      </c>
      <c r="AV818" s="13" t="s">
        <v>84</v>
      </c>
      <c r="AW818" s="13" t="s">
        <v>36</v>
      </c>
      <c r="AX818" s="13" t="s">
        <v>74</v>
      </c>
      <c r="AY818" s="236" t="s">
        <v>118</v>
      </c>
    </row>
    <row r="819" s="13" customFormat="1">
      <c r="A819" s="13"/>
      <c r="B819" s="226"/>
      <c r="C819" s="227"/>
      <c r="D819" s="219" t="s">
        <v>132</v>
      </c>
      <c r="E819" s="228" t="s">
        <v>21</v>
      </c>
      <c r="F819" s="229" t="s">
        <v>427</v>
      </c>
      <c r="G819" s="227"/>
      <c r="H819" s="230">
        <v>1</v>
      </c>
      <c r="I819" s="231"/>
      <c r="J819" s="227"/>
      <c r="K819" s="227"/>
      <c r="L819" s="232"/>
      <c r="M819" s="233"/>
      <c r="N819" s="234"/>
      <c r="O819" s="234"/>
      <c r="P819" s="234"/>
      <c r="Q819" s="234"/>
      <c r="R819" s="234"/>
      <c r="S819" s="234"/>
      <c r="T819" s="23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6" t="s">
        <v>132</v>
      </c>
      <c r="AU819" s="236" t="s">
        <v>84</v>
      </c>
      <c r="AV819" s="13" t="s">
        <v>84</v>
      </c>
      <c r="AW819" s="13" t="s">
        <v>36</v>
      </c>
      <c r="AX819" s="13" t="s">
        <v>74</v>
      </c>
      <c r="AY819" s="236" t="s">
        <v>118</v>
      </c>
    </row>
    <row r="820" s="13" customFormat="1">
      <c r="A820" s="13"/>
      <c r="B820" s="226"/>
      <c r="C820" s="227"/>
      <c r="D820" s="219" t="s">
        <v>132</v>
      </c>
      <c r="E820" s="228" t="s">
        <v>21</v>
      </c>
      <c r="F820" s="229" t="s">
        <v>428</v>
      </c>
      <c r="G820" s="227"/>
      <c r="H820" s="230">
        <v>1</v>
      </c>
      <c r="I820" s="231"/>
      <c r="J820" s="227"/>
      <c r="K820" s="227"/>
      <c r="L820" s="232"/>
      <c r="M820" s="233"/>
      <c r="N820" s="234"/>
      <c r="O820" s="234"/>
      <c r="P820" s="234"/>
      <c r="Q820" s="234"/>
      <c r="R820" s="234"/>
      <c r="S820" s="234"/>
      <c r="T820" s="23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6" t="s">
        <v>132</v>
      </c>
      <c r="AU820" s="236" t="s">
        <v>84</v>
      </c>
      <c r="AV820" s="13" t="s">
        <v>84</v>
      </c>
      <c r="AW820" s="13" t="s">
        <v>36</v>
      </c>
      <c r="AX820" s="13" t="s">
        <v>74</v>
      </c>
      <c r="AY820" s="236" t="s">
        <v>118</v>
      </c>
    </row>
    <row r="821" s="16" customFormat="1">
      <c r="A821" s="16"/>
      <c r="B821" s="269"/>
      <c r="C821" s="270"/>
      <c r="D821" s="219" t="s">
        <v>132</v>
      </c>
      <c r="E821" s="271" t="s">
        <v>21</v>
      </c>
      <c r="F821" s="272" t="s">
        <v>909</v>
      </c>
      <c r="G821" s="270"/>
      <c r="H821" s="273">
        <v>28</v>
      </c>
      <c r="I821" s="274"/>
      <c r="J821" s="270"/>
      <c r="K821" s="270"/>
      <c r="L821" s="275"/>
      <c r="M821" s="276"/>
      <c r="N821" s="277"/>
      <c r="O821" s="277"/>
      <c r="P821" s="277"/>
      <c r="Q821" s="277"/>
      <c r="R821" s="277"/>
      <c r="S821" s="277"/>
      <c r="T821" s="278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T821" s="279" t="s">
        <v>132</v>
      </c>
      <c r="AU821" s="279" t="s">
        <v>84</v>
      </c>
      <c r="AV821" s="16" t="s">
        <v>141</v>
      </c>
      <c r="AW821" s="16" t="s">
        <v>36</v>
      </c>
      <c r="AX821" s="16" t="s">
        <v>74</v>
      </c>
      <c r="AY821" s="279" t="s">
        <v>118</v>
      </c>
    </row>
    <row r="822" s="15" customFormat="1">
      <c r="A822" s="15"/>
      <c r="B822" s="248"/>
      <c r="C822" s="249"/>
      <c r="D822" s="219" t="s">
        <v>132</v>
      </c>
      <c r="E822" s="250" t="s">
        <v>21</v>
      </c>
      <c r="F822" s="251" t="s">
        <v>910</v>
      </c>
      <c r="G822" s="249"/>
      <c r="H822" s="250" t="s">
        <v>21</v>
      </c>
      <c r="I822" s="252"/>
      <c r="J822" s="249"/>
      <c r="K822" s="249"/>
      <c r="L822" s="253"/>
      <c r="M822" s="254"/>
      <c r="N822" s="255"/>
      <c r="O822" s="255"/>
      <c r="P822" s="255"/>
      <c r="Q822" s="255"/>
      <c r="R822" s="255"/>
      <c r="S822" s="255"/>
      <c r="T822" s="256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57" t="s">
        <v>132</v>
      </c>
      <c r="AU822" s="257" t="s">
        <v>84</v>
      </c>
      <c r="AV822" s="15" t="s">
        <v>79</v>
      </c>
      <c r="AW822" s="15" t="s">
        <v>36</v>
      </c>
      <c r="AX822" s="15" t="s">
        <v>74</v>
      </c>
      <c r="AY822" s="257" t="s">
        <v>118</v>
      </c>
    </row>
    <row r="823" s="13" customFormat="1">
      <c r="A823" s="13"/>
      <c r="B823" s="226"/>
      <c r="C823" s="227"/>
      <c r="D823" s="219" t="s">
        <v>132</v>
      </c>
      <c r="E823" s="228" t="s">
        <v>21</v>
      </c>
      <c r="F823" s="229" t="s">
        <v>911</v>
      </c>
      <c r="G823" s="227"/>
      <c r="H823" s="230">
        <v>2</v>
      </c>
      <c r="I823" s="231"/>
      <c r="J823" s="227"/>
      <c r="K823" s="227"/>
      <c r="L823" s="232"/>
      <c r="M823" s="233"/>
      <c r="N823" s="234"/>
      <c r="O823" s="234"/>
      <c r="P823" s="234"/>
      <c r="Q823" s="234"/>
      <c r="R823" s="234"/>
      <c r="S823" s="234"/>
      <c r="T823" s="23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6" t="s">
        <v>132</v>
      </c>
      <c r="AU823" s="236" t="s">
        <v>84</v>
      </c>
      <c r="AV823" s="13" t="s">
        <v>84</v>
      </c>
      <c r="AW823" s="13" t="s">
        <v>36</v>
      </c>
      <c r="AX823" s="13" t="s">
        <v>74</v>
      </c>
      <c r="AY823" s="236" t="s">
        <v>118</v>
      </c>
    </row>
    <row r="824" s="13" customFormat="1">
      <c r="A824" s="13"/>
      <c r="B824" s="226"/>
      <c r="C824" s="227"/>
      <c r="D824" s="219" t="s">
        <v>132</v>
      </c>
      <c r="E824" s="228" t="s">
        <v>21</v>
      </c>
      <c r="F824" s="229" t="s">
        <v>912</v>
      </c>
      <c r="G824" s="227"/>
      <c r="H824" s="230">
        <v>2</v>
      </c>
      <c r="I824" s="231"/>
      <c r="J824" s="227"/>
      <c r="K824" s="227"/>
      <c r="L824" s="232"/>
      <c r="M824" s="233"/>
      <c r="N824" s="234"/>
      <c r="O824" s="234"/>
      <c r="P824" s="234"/>
      <c r="Q824" s="234"/>
      <c r="R824" s="234"/>
      <c r="S824" s="234"/>
      <c r="T824" s="235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6" t="s">
        <v>132</v>
      </c>
      <c r="AU824" s="236" t="s">
        <v>84</v>
      </c>
      <c r="AV824" s="13" t="s">
        <v>84</v>
      </c>
      <c r="AW824" s="13" t="s">
        <v>36</v>
      </c>
      <c r="AX824" s="13" t="s">
        <v>74</v>
      </c>
      <c r="AY824" s="236" t="s">
        <v>118</v>
      </c>
    </row>
    <row r="825" s="13" customFormat="1">
      <c r="A825" s="13"/>
      <c r="B825" s="226"/>
      <c r="C825" s="227"/>
      <c r="D825" s="219" t="s">
        <v>132</v>
      </c>
      <c r="E825" s="228" t="s">
        <v>21</v>
      </c>
      <c r="F825" s="229" t="s">
        <v>343</v>
      </c>
      <c r="G825" s="227"/>
      <c r="H825" s="230">
        <v>1</v>
      </c>
      <c r="I825" s="231"/>
      <c r="J825" s="227"/>
      <c r="K825" s="227"/>
      <c r="L825" s="232"/>
      <c r="M825" s="233"/>
      <c r="N825" s="234"/>
      <c r="O825" s="234"/>
      <c r="P825" s="234"/>
      <c r="Q825" s="234"/>
      <c r="R825" s="234"/>
      <c r="S825" s="234"/>
      <c r="T825" s="235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6" t="s">
        <v>132</v>
      </c>
      <c r="AU825" s="236" t="s">
        <v>84</v>
      </c>
      <c r="AV825" s="13" t="s">
        <v>84</v>
      </c>
      <c r="AW825" s="13" t="s">
        <v>36</v>
      </c>
      <c r="AX825" s="13" t="s">
        <v>74</v>
      </c>
      <c r="AY825" s="236" t="s">
        <v>118</v>
      </c>
    </row>
    <row r="826" s="16" customFormat="1">
      <c r="A826" s="16"/>
      <c r="B826" s="269"/>
      <c r="C826" s="270"/>
      <c r="D826" s="219" t="s">
        <v>132</v>
      </c>
      <c r="E826" s="271" t="s">
        <v>21</v>
      </c>
      <c r="F826" s="272" t="s">
        <v>909</v>
      </c>
      <c r="G826" s="270"/>
      <c r="H826" s="273">
        <v>5</v>
      </c>
      <c r="I826" s="274"/>
      <c r="J826" s="270"/>
      <c r="K826" s="270"/>
      <c r="L826" s="275"/>
      <c r="M826" s="276"/>
      <c r="N826" s="277"/>
      <c r="O826" s="277"/>
      <c r="P826" s="277"/>
      <c r="Q826" s="277"/>
      <c r="R826" s="277"/>
      <c r="S826" s="277"/>
      <c r="T826" s="278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T826" s="279" t="s">
        <v>132</v>
      </c>
      <c r="AU826" s="279" t="s">
        <v>84</v>
      </c>
      <c r="AV826" s="16" t="s">
        <v>141</v>
      </c>
      <c r="AW826" s="16" t="s">
        <v>36</v>
      </c>
      <c r="AX826" s="16" t="s">
        <v>74</v>
      </c>
      <c r="AY826" s="279" t="s">
        <v>118</v>
      </c>
    </row>
    <row r="827" s="14" customFormat="1">
      <c r="A827" s="14"/>
      <c r="B827" s="237"/>
      <c r="C827" s="238"/>
      <c r="D827" s="219" t="s">
        <v>132</v>
      </c>
      <c r="E827" s="239" t="s">
        <v>21</v>
      </c>
      <c r="F827" s="240" t="s">
        <v>148</v>
      </c>
      <c r="G827" s="238"/>
      <c r="H827" s="241">
        <v>33</v>
      </c>
      <c r="I827" s="242"/>
      <c r="J827" s="238"/>
      <c r="K827" s="238"/>
      <c r="L827" s="243"/>
      <c r="M827" s="244"/>
      <c r="N827" s="245"/>
      <c r="O827" s="245"/>
      <c r="P827" s="245"/>
      <c r="Q827" s="245"/>
      <c r="R827" s="245"/>
      <c r="S827" s="245"/>
      <c r="T827" s="246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7" t="s">
        <v>132</v>
      </c>
      <c r="AU827" s="247" t="s">
        <v>84</v>
      </c>
      <c r="AV827" s="14" t="s">
        <v>126</v>
      </c>
      <c r="AW827" s="14" t="s">
        <v>36</v>
      </c>
      <c r="AX827" s="14" t="s">
        <v>79</v>
      </c>
      <c r="AY827" s="247" t="s">
        <v>118</v>
      </c>
    </row>
    <row r="828" s="2" customFormat="1" ht="24.15" customHeight="1">
      <c r="A828" s="41"/>
      <c r="B828" s="42"/>
      <c r="C828" s="206" t="s">
        <v>913</v>
      </c>
      <c r="D828" s="206" t="s">
        <v>121</v>
      </c>
      <c r="E828" s="207" t="s">
        <v>914</v>
      </c>
      <c r="F828" s="208" t="s">
        <v>915</v>
      </c>
      <c r="G828" s="209" t="s">
        <v>124</v>
      </c>
      <c r="H828" s="210">
        <v>75</v>
      </c>
      <c r="I828" s="211"/>
      <c r="J828" s="212">
        <f>ROUND(I828*H828,2)</f>
        <v>0</v>
      </c>
      <c r="K828" s="208" t="s">
        <v>125</v>
      </c>
      <c r="L828" s="47"/>
      <c r="M828" s="213" t="s">
        <v>21</v>
      </c>
      <c r="N828" s="214" t="s">
        <v>45</v>
      </c>
      <c r="O828" s="87"/>
      <c r="P828" s="215">
        <f>O828*H828</f>
        <v>0</v>
      </c>
      <c r="Q828" s="215">
        <v>0</v>
      </c>
      <c r="R828" s="215">
        <f>Q828*H828</f>
        <v>0</v>
      </c>
      <c r="S828" s="215">
        <v>0.0050000000000000001</v>
      </c>
      <c r="T828" s="216">
        <f>S828*H828</f>
        <v>0.375</v>
      </c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R828" s="217" t="s">
        <v>327</v>
      </c>
      <c r="AT828" s="217" t="s">
        <v>121</v>
      </c>
      <c r="AU828" s="217" t="s">
        <v>84</v>
      </c>
      <c r="AY828" s="19" t="s">
        <v>118</v>
      </c>
      <c r="BE828" s="218">
        <f>IF(N828="základní",J828,0)</f>
        <v>0</v>
      </c>
      <c r="BF828" s="218">
        <f>IF(N828="snížená",J828,0)</f>
        <v>0</v>
      </c>
      <c r="BG828" s="218">
        <f>IF(N828="zákl. přenesená",J828,0)</f>
        <v>0</v>
      </c>
      <c r="BH828" s="218">
        <f>IF(N828="sníž. přenesená",J828,0)</f>
        <v>0</v>
      </c>
      <c r="BI828" s="218">
        <f>IF(N828="nulová",J828,0)</f>
        <v>0</v>
      </c>
      <c r="BJ828" s="19" t="s">
        <v>79</v>
      </c>
      <c r="BK828" s="218">
        <f>ROUND(I828*H828,2)</f>
        <v>0</v>
      </c>
      <c r="BL828" s="19" t="s">
        <v>327</v>
      </c>
      <c r="BM828" s="217" t="s">
        <v>916</v>
      </c>
    </row>
    <row r="829" s="2" customFormat="1">
      <c r="A829" s="41"/>
      <c r="B829" s="42"/>
      <c r="C829" s="43"/>
      <c r="D829" s="219" t="s">
        <v>128</v>
      </c>
      <c r="E829" s="43"/>
      <c r="F829" s="220" t="s">
        <v>917</v>
      </c>
      <c r="G829" s="43"/>
      <c r="H829" s="43"/>
      <c r="I829" s="221"/>
      <c r="J829" s="43"/>
      <c r="K829" s="43"/>
      <c r="L829" s="47"/>
      <c r="M829" s="222"/>
      <c r="N829" s="223"/>
      <c r="O829" s="87"/>
      <c r="P829" s="87"/>
      <c r="Q829" s="87"/>
      <c r="R829" s="87"/>
      <c r="S829" s="87"/>
      <c r="T829" s="88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T829" s="19" t="s">
        <v>128</v>
      </c>
      <c r="AU829" s="19" t="s">
        <v>84</v>
      </c>
    </row>
    <row r="830" s="2" customFormat="1">
      <c r="A830" s="41"/>
      <c r="B830" s="42"/>
      <c r="C830" s="43"/>
      <c r="D830" s="224" t="s">
        <v>130</v>
      </c>
      <c r="E830" s="43"/>
      <c r="F830" s="225" t="s">
        <v>918</v>
      </c>
      <c r="G830" s="43"/>
      <c r="H830" s="43"/>
      <c r="I830" s="221"/>
      <c r="J830" s="43"/>
      <c r="K830" s="43"/>
      <c r="L830" s="47"/>
      <c r="M830" s="222"/>
      <c r="N830" s="223"/>
      <c r="O830" s="87"/>
      <c r="P830" s="87"/>
      <c r="Q830" s="87"/>
      <c r="R830" s="87"/>
      <c r="S830" s="87"/>
      <c r="T830" s="88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T830" s="19" t="s">
        <v>130</v>
      </c>
      <c r="AU830" s="19" t="s">
        <v>84</v>
      </c>
    </row>
    <row r="831" s="13" customFormat="1">
      <c r="A831" s="13"/>
      <c r="B831" s="226"/>
      <c r="C831" s="227"/>
      <c r="D831" s="219" t="s">
        <v>132</v>
      </c>
      <c r="E831" s="228" t="s">
        <v>21</v>
      </c>
      <c r="F831" s="229" t="s">
        <v>367</v>
      </c>
      <c r="G831" s="227"/>
      <c r="H831" s="230">
        <v>5</v>
      </c>
      <c r="I831" s="231"/>
      <c r="J831" s="227"/>
      <c r="K831" s="227"/>
      <c r="L831" s="232"/>
      <c r="M831" s="233"/>
      <c r="N831" s="234"/>
      <c r="O831" s="234"/>
      <c r="P831" s="234"/>
      <c r="Q831" s="234"/>
      <c r="R831" s="234"/>
      <c r="S831" s="234"/>
      <c r="T831" s="235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6" t="s">
        <v>132</v>
      </c>
      <c r="AU831" s="236" t="s">
        <v>84</v>
      </c>
      <c r="AV831" s="13" t="s">
        <v>84</v>
      </c>
      <c r="AW831" s="13" t="s">
        <v>36</v>
      </c>
      <c r="AX831" s="13" t="s">
        <v>74</v>
      </c>
      <c r="AY831" s="236" t="s">
        <v>118</v>
      </c>
    </row>
    <row r="832" s="13" customFormat="1">
      <c r="A832" s="13"/>
      <c r="B832" s="226"/>
      <c r="C832" s="227"/>
      <c r="D832" s="219" t="s">
        <v>132</v>
      </c>
      <c r="E832" s="228" t="s">
        <v>21</v>
      </c>
      <c r="F832" s="229" t="s">
        <v>368</v>
      </c>
      <c r="G832" s="227"/>
      <c r="H832" s="230">
        <v>5</v>
      </c>
      <c r="I832" s="231"/>
      <c r="J832" s="227"/>
      <c r="K832" s="227"/>
      <c r="L832" s="232"/>
      <c r="M832" s="233"/>
      <c r="N832" s="234"/>
      <c r="O832" s="234"/>
      <c r="P832" s="234"/>
      <c r="Q832" s="234"/>
      <c r="R832" s="234"/>
      <c r="S832" s="234"/>
      <c r="T832" s="235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6" t="s">
        <v>132</v>
      </c>
      <c r="AU832" s="236" t="s">
        <v>84</v>
      </c>
      <c r="AV832" s="13" t="s">
        <v>84</v>
      </c>
      <c r="AW832" s="13" t="s">
        <v>36</v>
      </c>
      <c r="AX832" s="13" t="s">
        <v>74</v>
      </c>
      <c r="AY832" s="236" t="s">
        <v>118</v>
      </c>
    </row>
    <row r="833" s="13" customFormat="1">
      <c r="A833" s="13"/>
      <c r="B833" s="226"/>
      <c r="C833" s="227"/>
      <c r="D833" s="219" t="s">
        <v>132</v>
      </c>
      <c r="E833" s="228" t="s">
        <v>21</v>
      </c>
      <c r="F833" s="229" t="s">
        <v>410</v>
      </c>
      <c r="G833" s="227"/>
      <c r="H833" s="230">
        <v>1</v>
      </c>
      <c r="I833" s="231"/>
      <c r="J833" s="227"/>
      <c r="K833" s="227"/>
      <c r="L833" s="232"/>
      <c r="M833" s="233"/>
      <c r="N833" s="234"/>
      <c r="O833" s="234"/>
      <c r="P833" s="234"/>
      <c r="Q833" s="234"/>
      <c r="R833" s="234"/>
      <c r="S833" s="234"/>
      <c r="T833" s="23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6" t="s">
        <v>132</v>
      </c>
      <c r="AU833" s="236" t="s">
        <v>84</v>
      </c>
      <c r="AV833" s="13" t="s">
        <v>84</v>
      </c>
      <c r="AW833" s="13" t="s">
        <v>36</v>
      </c>
      <c r="AX833" s="13" t="s">
        <v>74</v>
      </c>
      <c r="AY833" s="236" t="s">
        <v>118</v>
      </c>
    </row>
    <row r="834" s="13" customFormat="1">
      <c r="A834" s="13"/>
      <c r="B834" s="226"/>
      <c r="C834" s="227"/>
      <c r="D834" s="219" t="s">
        <v>132</v>
      </c>
      <c r="E834" s="228" t="s">
        <v>21</v>
      </c>
      <c r="F834" s="229" t="s">
        <v>411</v>
      </c>
      <c r="G834" s="227"/>
      <c r="H834" s="230">
        <v>1</v>
      </c>
      <c r="I834" s="231"/>
      <c r="J834" s="227"/>
      <c r="K834" s="227"/>
      <c r="L834" s="232"/>
      <c r="M834" s="233"/>
      <c r="N834" s="234"/>
      <c r="O834" s="234"/>
      <c r="P834" s="234"/>
      <c r="Q834" s="234"/>
      <c r="R834" s="234"/>
      <c r="S834" s="234"/>
      <c r="T834" s="235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6" t="s">
        <v>132</v>
      </c>
      <c r="AU834" s="236" t="s">
        <v>84</v>
      </c>
      <c r="AV834" s="13" t="s">
        <v>84</v>
      </c>
      <c r="AW834" s="13" t="s">
        <v>36</v>
      </c>
      <c r="AX834" s="13" t="s">
        <v>74</v>
      </c>
      <c r="AY834" s="236" t="s">
        <v>118</v>
      </c>
    </row>
    <row r="835" s="13" customFormat="1">
      <c r="A835" s="13"/>
      <c r="B835" s="226"/>
      <c r="C835" s="227"/>
      <c r="D835" s="219" t="s">
        <v>132</v>
      </c>
      <c r="E835" s="228" t="s">
        <v>21</v>
      </c>
      <c r="F835" s="229" t="s">
        <v>356</v>
      </c>
      <c r="G835" s="227"/>
      <c r="H835" s="230">
        <v>4</v>
      </c>
      <c r="I835" s="231"/>
      <c r="J835" s="227"/>
      <c r="K835" s="227"/>
      <c r="L835" s="232"/>
      <c r="M835" s="233"/>
      <c r="N835" s="234"/>
      <c r="O835" s="234"/>
      <c r="P835" s="234"/>
      <c r="Q835" s="234"/>
      <c r="R835" s="234"/>
      <c r="S835" s="234"/>
      <c r="T835" s="235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6" t="s">
        <v>132</v>
      </c>
      <c r="AU835" s="236" t="s">
        <v>84</v>
      </c>
      <c r="AV835" s="13" t="s">
        <v>84</v>
      </c>
      <c r="AW835" s="13" t="s">
        <v>36</v>
      </c>
      <c r="AX835" s="13" t="s">
        <v>74</v>
      </c>
      <c r="AY835" s="236" t="s">
        <v>118</v>
      </c>
    </row>
    <row r="836" s="13" customFormat="1">
      <c r="A836" s="13"/>
      <c r="B836" s="226"/>
      <c r="C836" s="227"/>
      <c r="D836" s="219" t="s">
        <v>132</v>
      </c>
      <c r="E836" s="228" t="s">
        <v>21</v>
      </c>
      <c r="F836" s="229" t="s">
        <v>412</v>
      </c>
      <c r="G836" s="227"/>
      <c r="H836" s="230">
        <v>1</v>
      </c>
      <c r="I836" s="231"/>
      <c r="J836" s="227"/>
      <c r="K836" s="227"/>
      <c r="L836" s="232"/>
      <c r="M836" s="233"/>
      <c r="N836" s="234"/>
      <c r="O836" s="234"/>
      <c r="P836" s="234"/>
      <c r="Q836" s="234"/>
      <c r="R836" s="234"/>
      <c r="S836" s="234"/>
      <c r="T836" s="235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6" t="s">
        <v>132</v>
      </c>
      <c r="AU836" s="236" t="s">
        <v>84</v>
      </c>
      <c r="AV836" s="13" t="s">
        <v>84</v>
      </c>
      <c r="AW836" s="13" t="s">
        <v>36</v>
      </c>
      <c r="AX836" s="13" t="s">
        <v>74</v>
      </c>
      <c r="AY836" s="236" t="s">
        <v>118</v>
      </c>
    </row>
    <row r="837" s="13" customFormat="1">
      <c r="A837" s="13"/>
      <c r="B837" s="226"/>
      <c r="C837" s="227"/>
      <c r="D837" s="219" t="s">
        <v>132</v>
      </c>
      <c r="E837" s="228" t="s">
        <v>21</v>
      </c>
      <c r="F837" s="229" t="s">
        <v>413</v>
      </c>
      <c r="G837" s="227"/>
      <c r="H837" s="230">
        <v>1</v>
      </c>
      <c r="I837" s="231"/>
      <c r="J837" s="227"/>
      <c r="K837" s="227"/>
      <c r="L837" s="232"/>
      <c r="M837" s="233"/>
      <c r="N837" s="234"/>
      <c r="O837" s="234"/>
      <c r="P837" s="234"/>
      <c r="Q837" s="234"/>
      <c r="R837" s="234"/>
      <c r="S837" s="234"/>
      <c r="T837" s="235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6" t="s">
        <v>132</v>
      </c>
      <c r="AU837" s="236" t="s">
        <v>84</v>
      </c>
      <c r="AV837" s="13" t="s">
        <v>84</v>
      </c>
      <c r="AW837" s="13" t="s">
        <v>36</v>
      </c>
      <c r="AX837" s="13" t="s">
        <v>74</v>
      </c>
      <c r="AY837" s="236" t="s">
        <v>118</v>
      </c>
    </row>
    <row r="838" s="13" customFormat="1">
      <c r="A838" s="13"/>
      <c r="B838" s="226"/>
      <c r="C838" s="227"/>
      <c r="D838" s="219" t="s">
        <v>132</v>
      </c>
      <c r="E838" s="228" t="s">
        <v>21</v>
      </c>
      <c r="F838" s="229" t="s">
        <v>339</v>
      </c>
      <c r="G838" s="227"/>
      <c r="H838" s="230">
        <v>28</v>
      </c>
      <c r="I838" s="231"/>
      <c r="J838" s="227"/>
      <c r="K838" s="227"/>
      <c r="L838" s="232"/>
      <c r="M838" s="233"/>
      <c r="N838" s="234"/>
      <c r="O838" s="234"/>
      <c r="P838" s="234"/>
      <c r="Q838" s="234"/>
      <c r="R838" s="234"/>
      <c r="S838" s="234"/>
      <c r="T838" s="235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6" t="s">
        <v>132</v>
      </c>
      <c r="AU838" s="236" t="s">
        <v>84</v>
      </c>
      <c r="AV838" s="13" t="s">
        <v>84</v>
      </c>
      <c r="AW838" s="13" t="s">
        <v>36</v>
      </c>
      <c r="AX838" s="13" t="s">
        <v>74</v>
      </c>
      <c r="AY838" s="236" t="s">
        <v>118</v>
      </c>
    </row>
    <row r="839" s="13" customFormat="1">
      <c r="A839" s="13"/>
      <c r="B839" s="226"/>
      <c r="C839" s="227"/>
      <c r="D839" s="219" t="s">
        <v>132</v>
      </c>
      <c r="E839" s="228" t="s">
        <v>21</v>
      </c>
      <c r="F839" s="229" t="s">
        <v>357</v>
      </c>
      <c r="G839" s="227"/>
      <c r="H839" s="230">
        <v>8</v>
      </c>
      <c r="I839" s="231"/>
      <c r="J839" s="227"/>
      <c r="K839" s="227"/>
      <c r="L839" s="232"/>
      <c r="M839" s="233"/>
      <c r="N839" s="234"/>
      <c r="O839" s="234"/>
      <c r="P839" s="234"/>
      <c r="Q839" s="234"/>
      <c r="R839" s="234"/>
      <c r="S839" s="234"/>
      <c r="T839" s="235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6" t="s">
        <v>132</v>
      </c>
      <c r="AU839" s="236" t="s">
        <v>84</v>
      </c>
      <c r="AV839" s="13" t="s">
        <v>84</v>
      </c>
      <c r="AW839" s="13" t="s">
        <v>36</v>
      </c>
      <c r="AX839" s="13" t="s">
        <v>74</v>
      </c>
      <c r="AY839" s="236" t="s">
        <v>118</v>
      </c>
    </row>
    <row r="840" s="13" customFormat="1">
      <c r="A840" s="13"/>
      <c r="B840" s="226"/>
      <c r="C840" s="227"/>
      <c r="D840" s="219" t="s">
        <v>132</v>
      </c>
      <c r="E840" s="228" t="s">
        <v>21</v>
      </c>
      <c r="F840" s="229" t="s">
        <v>358</v>
      </c>
      <c r="G840" s="227"/>
      <c r="H840" s="230">
        <v>6</v>
      </c>
      <c r="I840" s="231"/>
      <c r="J840" s="227"/>
      <c r="K840" s="227"/>
      <c r="L840" s="232"/>
      <c r="M840" s="233"/>
      <c r="N840" s="234"/>
      <c r="O840" s="234"/>
      <c r="P840" s="234"/>
      <c r="Q840" s="234"/>
      <c r="R840" s="234"/>
      <c r="S840" s="234"/>
      <c r="T840" s="235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6" t="s">
        <v>132</v>
      </c>
      <c r="AU840" s="236" t="s">
        <v>84</v>
      </c>
      <c r="AV840" s="13" t="s">
        <v>84</v>
      </c>
      <c r="AW840" s="13" t="s">
        <v>36</v>
      </c>
      <c r="AX840" s="13" t="s">
        <v>74</v>
      </c>
      <c r="AY840" s="236" t="s">
        <v>118</v>
      </c>
    </row>
    <row r="841" s="13" customFormat="1">
      <c r="A841" s="13"/>
      <c r="B841" s="226"/>
      <c r="C841" s="227"/>
      <c r="D841" s="219" t="s">
        <v>132</v>
      </c>
      <c r="E841" s="228" t="s">
        <v>21</v>
      </c>
      <c r="F841" s="229" t="s">
        <v>416</v>
      </c>
      <c r="G841" s="227"/>
      <c r="H841" s="230">
        <v>1</v>
      </c>
      <c r="I841" s="231"/>
      <c r="J841" s="227"/>
      <c r="K841" s="227"/>
      <c r="L841" s="232"/>
      <c r="M841" s="233"/>
      <c r="N841" s="234"/>
      <c r="O841" s="234"/>
      <c r="P841" s="234"/>
      <c r="Q841" s="234"/>
      <c r="R841" s="234"/>
      <c r="S841" s="234"/>
      <c r="T841" s="23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6" t="s">
        <v>132</v>
      </c>
      <c r="AU841" s="236" t="s">
        <v>84</v>
      </c>
      <c r="AV841" s="13" t="s">
        <v>84</v>
      </c>
      <c r="AW841" s="13" t="s">
        <v>36</v>
      </c>
      <c r="AX841" s="13" t="s">
        <v>74</v>
      </c>
      <c r="AY841" s="236" t="s">
        <v>118</v>
      </c>
    </row>
    <row r="842" s="13" customFormat="1">
      <c r="A842" s="13"/>
      <c r="B842" s="226"/>
      <c r="C842" s="227"/>
      <c r="D842" s="219" t="s">
        <v>132</v>
      </c>
      <c r="E842" s="228" t="s">
        <v>21</v>
      </c>
      <c r="F842" s="229" t="s">
        <v>359</v>
      </c>
      <c r="G842" s="227"/>
      <c r="H842" s="230">
        <v>2</v>
      </c>
      <c r="I842" s="231"/>
      <c r="J842" s="227"/>
      <c r="K842" s="227"/>
      <c r="L842" s="232"/>
      <c r="M842" s="233"/>
      <c r="N842" s="234"/>
      <c r="O842" s="234"/>
      <c r="P842" s="234"/>
      <c r="Q842" s="234"/>
      <c r="R842" s="234"/>
      <c r="S842" s="234"/>
      <c r="T842" s="235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6" t="s">
        <v>132</v>
      </c>
      <c r="AU842" s="236" t="s">
        <v>84</v>
      </c>
      <c r="AV842" s="13" t="s">
        <v>84</v>
      </c>
      <c r="AW842" s="13" t="s">
        <v>36</v>
      </c>
      <c r="AX842" s="13" t="s">
        <v>74</v>
      </c>
      <c r="AY842" s="236" t="s">
        <v>118</v>
      </c>
    </row>
    <row r="843" s="13" customFormat="1">
      <c r="A843" s="13"/>
      <c r="B843" s="226"/>
      <c r="C843" s="227"/>
      <c r="D843" s="219" t="s">
        <v>132</v>
      </c>
      <c r="E843" s="228" t="s">
        <v>21</v>
      </c>
      <c r="F843" s="229" t="s">
        <v>360</v>
      </c>
      <c r="G843" s="227"/>
      <c r="H843" s="230">
        <v>1</v>
      </c>
      <c r="I843" s="231"/>
      <c r="J843" s="227"/>
      <c r="K843" s="227"/>
      <c r="L843" s="232"/>
      <c r="M843" s="233"/>
      <c r="N843" s="234"/>
      <c r="O843" s="234"/>
      <c r="P843" s="234"/>
      <c r="Q843" s="234"/>
      <c r="R843" s="234"/>
      <c r="S843" s="234"/>
      <c r="T843" s="23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6" t="s">
        <v>132</v>
      </c>
      <c r="AU843" s="236" t="s">
        <v>84</v>
      </c>
      <c r="AV843" s="13" t="s">
        <v>84</v>
      </c>
      <c r="AW843" s="13" t="s">
        <v>36</v>
      </c>
      <c r="AX843" s="13" t="s">
        <v>74</v>
      </c>
      <c r="AY843" s="236" t="s">
        <v>118</v>
      </c>
    </row>
    <row r="844" s="13" customFormat="1">
      <c r="A844" s="13"/>
      <c r="B844" s="226"/>
      <c r="C844" s="227"/>
      <c r="D844" s="219" t="s">
        <v>132</v>
      </c>
      <c r="E844" s="228" t="s">
        <v>21</v>
      </c>
      <c r="F844" s="229" t="s">
        <v>341</v>
      </c>
      <c r="G844" s="227"/>
      <c r="H844" s="230">
        <v>1</v>
      </c>
      <c r="I844" s="231"/>
      <c r="J844" s="227"/>
      <c r="K844" s="227"/>
      <c r="L844" s="232"/>
      <c r="M844" s="233"/>
      <c r="N844" s="234"/>
      <c r="O844" s="234"/>
      <c r="P844" s="234"/>
      <c r="Q844" s="234"/>
      <c r="R844" s="234"/>
      <c r="S844" s="234"/>
      <c r="T844" s="23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6" t="s">
        <v>132</v>
      </c>
      <c r="AU844" s="236" t="s">
        <v>84</v>
      </c>
      <c r="AV844" s="13" t="s">
        <v>84</v>
      </c>
      <c r="AW844" s="13" t="s">
        <v>36</v>
      </c>
      <c r="AX844" s="13" t="s">
        <v>74</v>
      </c>
      <c r="AY844" s="236" t="s">
        <v>118</v>
      </c>
    </row>
    <row r="845" s="13" customFormat="1">
      <c r="A845" s="13"/>
      <c r="B845" s="226"/>
      <c r="C845" s="227"/>
      <c r="D845" s="219" t="s">
        <v>132</v>
      </c>
      <c r="E845" s="228" t="s">
        <v>21</v>
      </c>
      <c r="F845" s="229" t="s">
        <v>919</v>
      </c>
      <c r="G845" s="227"/>
      <c r="H845" s="230">
        <v>2</v>
      </c>
      <c r="I845" s="231"/>
      <c r="J845" s="227"/>
      <c r="K845" s="227"/>
      <c r="L845" s="232"/>
      <c r="M845" s="233"/>
      <c r="N845" s="234"/>
      <c r="O845" s="234"/>
      <c r="P845" s="234"/>
      <c r="Q845" s="234"/>
      <c r="R845" s="234"/>
      <c r="S845" s="234"/>
      <c r="T845" s="23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6" t="s">
        <v>132</v>
      </c>
      <c r="AU845" s="236" t="s">
        <v>84</v>
      </c>
      <c r="AV845" s="13" t="s">
        <v>84</v>
      </c>
      <c r="AW845" s="13" t="s">
        <v>36</v>
      </c>
      <c r="AX845" s="13" t="s">
        <v>74</v>
      </c>
      <c r="AY845" s="236" t="s">
        <v>118</v>
      </c>
    </row>
    <row r="846" s="13" customFormat="1">
      <c r="A846" s="13"/>
      <c r="B846" s="226"/>
      <c r="C846" s="227"/>
      <c r="D846" s="219" t="s">
        <v>132</v>
      </c>
      <c r="E846" s="228" t="s">
        <v>21</v>
      </c>
      <c r="F846" s="229" t="s">
        <v>361</v>
      </c>
      <c r="G846" s="227"/>
      <c r="H846" s="230">
        <v>1</v>
      </c>
      <c r="I846" s="231"/>
      <c r="J846" s="227"/>
      <c r="K846" s="227"/>
      <c r="L846" s="232"/>
      <c r="M846" s="233"/>
      <c r="N846" s="234"/>
      <c r="O846" s="234"/>
      <c r="P846" s="234"/>
      <c r="Q846" s="234"/>
      <c r="R846" s="234"/>
      <c r="S846" s="234"/>
      <c r="T846" s="235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6" t="s">
        <v>132</v>
      </c>
      <c r="AU846" s="236" t="s">
        <v>84</v>
      </c>
      <c r="AV846" s="13" t="s">
        <v>84</v>
      </c>
      <c r="AW846" s="13" t="s">
        <v>36</v>
      </c>
      <c r="AX846" s="13" t="s">
        <v>74</v>
      </c>
      <c r="AY846" s="236" t="s">
        <v>118</v>
      </c>
    </row>
    <row r="847" s="13" customFormat="1">
      <c r="A847" s="13"/>
      <c r="B847" s="226"/>
      <c r="C847" s="227"/>
      <c r="D847" s="219" t="s">
        <v>132</v>
      </c>
      <c r="E847" s="228" t="s">
        <v>21</v>
      </c>
      <c r="F847" s="229" t="s">
        <v>422</v>
      </c>
      <c r="G847" s="227"/>
      <c r="H847" s="230">
        <v>2</v>
      </c>
      <c r="I847" s="231"/>
      <c r="J847" s="227"/>
      <c r="K847" s="227"/>
      <c r="L847" s="232"/>
      <c r="M847" s="233"/>
      <c r="N847" s="234"/>
      <c r="O847" s="234"/>
      <c r="P847" s="234"/>
      <c r="Q847" s="234"/>
      <c r="R847" s="234"/>
      <c r="S847" s="234"/>
      <c r="T847" s="235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6" t="s">
        <v>132</v>
      </c>
      <c r="AU847" s="236" t="s">
        <v>84</v>
      </c>
      <c r="AV847" s="13" t="s">
        <v>84</v>
      </c>
      <c r="AW847" s="13" t="s">
        <v>36</v>
      </c>
      <c r="AX847" s="13" t="s">
        <v>74</v>
      </c>
      <c r="AY847" s="236" t="s">
        <v>118</v>
      </c>
    </row>
    <row r="848" s="13" customFormat="1">
      <c r="A848" s="13"/>
      <c r="B848" s="226"/>
      <c r="C848" s="227"/>
      <c r="D848" s="219" t="s">
        <v>132</v>
      </c>
      <c r="E848" s="228" t="s">
        <v>21</v>
      </c>
      <c r="F848" s="229" t="s">
        <v>423</v>
      </c>
      <c r="G848" s="227"/>
      <c r="H848" s="230">
        <v>2</v>
      </c>
      <c r="I848" s="231"/>
      <c r="J848" s="227"/>
      <c r="K848" s="227"/>
      <c r="L848" s="232"/>
      <c r="M848" s="233"/>
      <c r="N848" s="234"/>
      <c r="O848" s="234"/>
      <c r="P848" s="234"/>
      <c r="Q848" s="234"/>
      <c r="R848" s="234"/>
      <c r="S848" s="234"/>
      <c r="T848" s="235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6" t="s">
        <v>132</v>
      </c>
      <c r="AU848" s="236" t="s">
        <v>84</v>
      </c>
      <c r="AV848" s="13" t="s">
        <v>84</v>
      </c>
      <c r="AW848" s="13" t="s">
        <v>36</v>
      </c>
      <c r="AX848" s="13" t="s">
        <v>74</v>
      </c>
      <c r="AY848" s="236" t="s">
        <v>118</v>
      </c>
    </row>
    <row r="849" s="13" customFormat="1">
      <c r="A849" s="13"/>
      <c r="B849" s="226"/>
      <c r="C849" s="227"/>
      <c r="D849" s="219" t="s">
        <v>132</v>
      </c>
      <c r="E849" s="228" t="s">
        <v>21</v>
      </c>
      <c r="F849" s="229" t="s">
        <v>424</v>
      </c>
      <c r="G849" s="227"/>
      <c r="H849" s="230">
        <v>1</v>
      </c>
      <c r="I849" s="231"/>
      <c r="J849" s="227"/>
      <c r="K849" s="227"/>
      <c r="L849" s="232"/>
      <c r="M849" s="233"/>
      <c r="N849" s="234"/>
      <c r="O849" s="234"/>
      <c r="P849" s="234"/>
      <c r="Q849" s="234"/>
      <c r="R849" s="234"/>
      <c r="S849" s="234"/>
      <c r="T849" s="23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6" t="s">
        <v>132</v>
      </c>
      <c r="AU849" s="236" t="s">
        <v>84</v>
      </c>
      <c r="AV849" s="13" t="s">
        <v>84</v>
      </c>
      <c r="AW849" s="13" t="s">
        <v>36</v>
      </c>
      <c r="AX849" s="13" t="s">
        <v>74</v>
      </c>
      <c r="AY849" s="236" t="s">
        <v>118</v>
      </c>
    </row>
    <row r="850" s="13" customFormat="1">
      <c r="A850" s="13"/>
      <c r="B850" s="226"/>
      <c r="C850" s="227"/>
      <c r="D850" s="219" t="s">
        <v>132</v>
      </c>
      <c r="E850" s="228" t="s">
        <v>21</v>
      </c>
      <c r="F850" s="229" t="s">
        <v>348</v>
      </c>
      <c r="G850" s="227"/>
      <c r="H850" s="230">
        <v>1</v>
      </c>
      <c r="I850" s="231"/>
      <c r="J850" s="227"/>
      <c r="K850" s="227"/>
      <c r="L850" s="232"/>
      <c r="M850" s="233"/>
      <c r="N850" s="234"/>
      <c r="O850" s="234"/>
      <c r="P850" s="234"/>
      <c r="Q850" s="234"/>
      <c r="R850" s="234"/>
      <c r="S850" s="234"/>
      <c r="T850" s="235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6" t="s">
        <v>132</v>
      </c>
      <c r="AU850" s="236" t="s">
        <v>84</v>
      </c>
      <c r="AV850" s="13" t="s">
        <v>84</v>
      </c>
      <c r="AW850" s="13" t="s">
        <v>36</v>
      </c>
      <c r="AX850" s="13" t="s">
        <v>74</v>
      </c>
      <c r="AY850" s="236" t="s">
        <v>118</v>
      </c>
    </row>
    <row r="851" s="13" customFormat="1">
      <c r="A851" s="13"/>
      <c r="B851" s="226"/>
      <c r="C851" s="227"/>
      <c r="D851" s="219" t="s">
        <v>132</v>
      </c>
      <c r="E851" s="228" t="s">
        <v>21</v>
      </c>
      <c r="F851" s="229" t="s">
        <v>379</v>
      </c>
      <c r="G851" s="227"/>
      <c r="H851" s="230">
        <v>1</v>
      </c>
      <c r="I851" s="231"/>
      <c r="J851" s="227"/>
      <c r="K851" s="227"/>
      <c r="L851" s="232"/>
      <c r="M851" s="233"/>
      <c r="N851" s="234"/>
      <c r="O851" s="234"/>
      <c r="P851" s="234"/>
      <c r="Q851" s="234"/>
      <c r="R851" s="234"/>
      <c r="S851" s="234"/>
      <c r="T851" s="23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6" t="s">
        <v>132</v>
      </c>
      <c r="AU851" s="236" t="s">
        <v>84</v>
      </c>
      <c r="AV851" s="13" t="s">
        <v>84</v>
      </c>
      <c r="AW851" s="13" t="s">
        <v>36</v>
      </c>
      <c r="AX851" s="13" t="s">
        <v>74</v>
      </c>
      <c r="AY851" s="236" t="s">
        <v>118</v>
      </c>
    </row>
    <row r="852" s="14" customFormat="1">
      <c r="A852" s="14"/>
      <c r="B852" s="237"/>
      <c r="C852" s="238"/>
      <c r="D852" s="219" t="s">
        <v>132</v>
      </c>
      <c r="E852" s="239" t="s">
        <v>21</v>
      </c>
      <c r="F852" s="240" t="s">
        <v>148</v>
      </c>
      <c r="G852" s="238"/>
      <c r="H852" s="241">
        <v>75</v>
      </c>
      <c r="I852" s="242"/>
      <c r="J852" s="238"/>
      <c r="K852" s="238"/>
      <c r="L852" s="243"/>
      <c r="M852" s="244"/>
      <c r="N852" s="245"/>
      <c r="O852" s="245"/>
      <c r="P852" s="245"/>
      <c r="Q852" s="245"/>
      <c r="R852" s="245"/>
      <c r="S852" s="245"/>
      <c r="T852" s="24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7" t="s">
        <v>132</v>
      </c>
      <c r="AU852" s="247" t="s">
        <v>84</v>
      </c>
      <c r="AV852" s="14" t="s">
        <v>126</v>
      </c>
      <c r="AW852" s="14" t="s">
        <v>36</v>
      </c>
      <c r="AX852" s="14" t="s">
        <v>79</v>
      </c>
      <c r="AY852" s="247" t="s">
        <v>118</v>
      </c>
    </row>
    <row r="853" s="2" customFormat="1" ht="24.15" customHeight="1">
      <c r="A853" s="41"/>
      <c r="B853" s="42"/>
      <c r="C853" s="206" t="s">
        <v>920</v>
      </c>
      <c r="D853" s="206" t="s">
        <v>121</v>
      </c>
      <c r="E853" s="207" t="s">
        <v>921</v>
      </c>
      <c r="F853" s="208" t="s">
        <v>922</v>
      </c>
      <c r="G853" s="209" t="s">
        <v>124</v>
      </c>
      <c r="H853" s="210">
        <v>1</v>
      </c>
      <c r="I853" s="211"/>
      <c r="J853" s="212">
        <f>ROUND(I853*H853,2)</f>
        <v>0</v>
      </c>
      <c r="K853" s="208" t="s">
        <v>125</v>
      </c>
      <c r="L853" s="47"/>
      <c r="M853" s="213" t="s">
        <v>21</v>
      </c>
      <c r="N853" s="214" t="s">
        <v>45</v>
      </c>
      <c r="O853" s="87"/>
      <c r="P853" s="215">
        <f>O853*H853</f>
        <v>0</v>
      </c>
      <c r="Q853" s="215">
        <v>0</v>
      </c>
      <c r="R853" s="215">
        <f>Q853*H853</f>
        <v>0</v>
      </c>
      <c r="S853" s="215">
        <v>0.0060000000000000001</v>
      </c>
      <c r="T853" s="216">
        <f>S853*H853</f>
        <v>0.0060000000000000001</v>
      </c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R853" s="217" t="s">
        <v>327</v>
      </c>
      <c r="AT853" s="217" t="s">
        <v>121</v>
      </c>
      <c r="AU853" s="217" t="s">
        <v>84</v>
      </c>
      <c r="AY853" s="19" t="s">
        <v>118</v>
      </c>
      <c r="BE853" s="218">
        <f>IF(N853="základní",J853,0)</f>
        <v>0</v>
      </c>
      <c r="BF853" s="218">
        <f>IF(N853="snížená",J853,0)</f>
        <v>0</v>
      </c>
      <c r="BG853" s="218">
        <f>IF(N853="zákl. přenesená",J853,0)</f>
        <v>0</v>
      </c>
      <c r="BH853" s="218">
        <f>IF(N853="sníž. přenesená",J853,0)</f>
        <v>0</v>
      </c>
      <c r="BI853" s="218">
        <f>IF(N853="nulová",J853,0)</f>
        <v>0</v>
      </c>
      <c r="BJ853" s="19" t="s">
        <v>79</v>
      </c>
      <c r="BK853" s="218">
        <f>ROUND(I853*H853,2)</f>
        <v>0</v>
      </c>
      <c r="BL853" s="19" t="s">
        <v>327</v>
      </c>
      <c r="BM853" s="217" t="s">
        <v>923</v>
      </c>
    </row>
    <row r="854" s="2" customFormat="1">
      <c r="A854" s="41"/>
      <c r="B854" s="42"/>
      <c r="C854" s="43"/>
      <c r="D854" s="219" t="s">
        <v>128</v>
      </c>
      <c r="E854" s="43"/>
      <c r="F854" s="220" t="s">
        <v>924</v>
      </c>
      <c r="G854" s="43"/>
      <c r="H854" s="43"/>
      <c r="I854" s="221"/>
      <c r="J854" s="43"/>
      <c r="K854" s="43"/>
      <c r="L854" s="47"/>
      <c r="M854" s="222"/>
      <c r="N854" s="223"/>
      <c r="O854" s="87"/>
      <c r="P854" s="87"/>
      <c r="Q854" s="87"/>
      <c r="R854" s="87"/>
      <c r="S854" s="87"/>
      <c r="T854" s="88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T854" s="19" t="s">
        <v>128</v>
      </c>
      <c r="AU854" s="19" t="s">
        <v>84</v>
      </c>
    </row>
    <row r="855" s="2" customFormat="1">
      <c r="A855" s="41"/>
      <c r="B855" s="42"/>
      <c r="C855" s="43"/>
      <c r="D855" s="224" t="s">
        <v>130</v>
      </c>
      <c r="E855" s="43"/>
      <c r="F855" s="225" t="s">
        <v>925</v>
      </c>
      <c r="G855" s="43"/>
      <c r="H855" s="43"/>
      <c r="I855" s="221"/>
      <c r="J855" s="43"/>
      <c r="K855" s="43"/>
      <c r="L855" s="47"/>
      <c r="M855" s="222"/>
      <c r="N855" s="223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19" t="s">
        <v>130</v>
      </c>
      <c r="AU855" s="19" t="s">
        <v>84</v>
      </c>
    </row>
    <row r="856" s="13" customFormat="1">
      <c r="A856" s="13"/>
      <c r="B856" s="226"/>
      <c r="C856" s="227"/>
      <c r="D856" s="219" t="s">
        <v>132</v>
      </c>
      <c r="E856" s="228" t="s">
        <v>21</v>
      </c>
      <c r="F856" s="229" t="s">
        <v>374</v>
      </c>
      <c r="G856" s="227"/>
      <c r="H856" s="230">
        <v>1</v>
      </c>
      <c r="I856" s="231"/>
      <c r="J856" s="227"/>
      <c r="K856" s="227"/>
      <c r="L856" s="232"/>
      <c r="M856" s="233"/>
      <c r="N856" s="234"/>
      <c r="O856" s="234"/>
      <c r="P856" s="234"/>
      <c r="Q856" s="234"/>
      <c r="R856" s="234"/>
      <c r="S856" s="234"/>
      <c r="T856" s="235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6" t="s">
        <v>132</v>
      </c>
      <c r="AU856" s="236" t="s">
        <v>84</v>
      </c>
      <c r="AV856" s="13" t="s">
        <v>84</v>
      </c>
      <c r="AW856" s="13" t="s">
        <v>36</v>
      </c>
      <c r="AX856" s="13" t="s">
        <v>79</v>
      </c>
      <c r="AY856" s="236" t="s">
        <v>118</v>
      </c>
    </row>
    <row r="857" s="2" customFormat="1" ht="24.15" customHeight="1">
      <c r="A857" s="41"/>
      <c r="B857" s="42"/>
      <c r="C857" s="206" t="s">
        <v>926</v>
      </c>
      <c r="D857" s="206" t="s">
        <v>121</v>
      </c>
      <c r="E857" s="207" t="s">
        <v>927</v>
      </c>
      <c r="F857" s="208" t="s">
        <v>928</v>
      </c>
      <c r="G857" s="209" t="s">
        <v>144</v>
      </c>
      <c r="H857" s="210">
        <v>788.13999999999999</v>
      </c>
      <c r="I857" s="211"/>
      <c r="J857" s="212">
        <f>ROUND(I857*H857,2)</f>
        <v>0</v>
      </c>
      <c r="K857" s="208" t="s">
        <v>21</v>
      </c>
      <c r="L857" s="47"/>
      <c r="M857" s="213" t="s">
        <v>21</v>
      </c>
      <c r="N857" s="214" t="s">
        <v>45</v>
      </c>
      <c r="O857" s="87"/>
      <c r="P857" s="215">
        <f>O857*H857</f>
        <v>0</v>
      </c>
      <c r="Q857" s="215">
        <v>0.00027999999999999998</v>
      </c>
      <c r="R857" s="215">
        <f>Q857*H857</f>
        <v>0.22067919999999996</v>
      </c>
      <c r="S857" s="215">
        <v>0</v>
      </c>
      <c r="T857" s="216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17" t="s">
        <v>327</v>
      </c>
      <c r="AT857" s="217" t="s">
        <v>121</v>
      </c>
      <c r="AU857" s="217" t="s">
        <v>84</v>
      </c>
      <c r="AY857" s="19" t="s">
        <v>118</v>
      </c>
      <c r="BE857" s="218">
        <f>IF(N857="základní",J857,0)</f>
        <v>0</v>
      </c>
      <c r="BF857" s="218">
        <f>IF(N857="snížená",J857,0)</f>
        <v>0</v>
      </c>
      <c r="BG857" s="218">
        <f>IF(N857="zákl. přenesená",J857,0)</f>
        <v>0</v>
      </c>
      <c r="BH857" s="218">
        <f>IF(N857="sníž. přenesená",J857,0)</f>
        <v>0</v>
      </c>
      <c r="BI857" s="218">
        <f>IF(N857="nulová",J857,0)</f>
        <v>0</v>
      </c>
      <c r="BJ857" s="19" t="s">
        <v>79</v>
      </c>
      <c r="BK857" s="218">
        <f>ROUND(I857*H857,2)</f>
        <v>0</v>
      </c>
      <c r="BL857" s="19" t="s">
        <v>327</v>
      </c>
      <c r="BM857" s="217" t="s">
        <v>929</v>
      </c>
    </row>
    <row r="858" s="2" customFormat="1">
      <c r="A858" s="41"/>
      <c r="B858" s="42"/>
      <c r="C858" s="43"/>
      <c r="D858" s="219" t="s">
        <v>128</v>
      </c>
      <c r="E858" s="43"/>
      <c r="F858" s="220" t="s">
        <v>928</v>
      </c>
      <c r="G858" s="43"/>
      <c r="H858" s="43"/>
      <c r="I858" s="221"/>
      <c r="J858" s="43"/>
      <c r="K858" s="43"/>
      <c r="L858" s="47"/>
      <c r="M858" s="222"/>
      <c r="N858" s="223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19" t="s">
        <v>128</v>
      </c>
      <c r="AU858" s="19" t="s">
        <v>84</v>
      </c>
    </row>
    <row r="859" s="13" customFormat="1">
      <c r="A859" s="13"/>
      <c r="B859" s="226"/>
      <c r="C859" s="227"/>
      <c r="D859" s="219" t="s">
        <v>132</v>
      </c>
      <c r="E859" s="228" t="s">
        <v>21</v>
      </c>
      <c r="F859" s="229" t="s">
        <v>930</v>
      </c>
      <c r="G859" s="227"/>
      <c r="H859" s="230">
        <v>73</v>
      </c>
      <c r="I859" s="231"/>
      <c r="J859" s="227"/>
      <c r="K859" s="227"/>
      <c r="L859" s="232"/>
      <c r="M859" s="233"/>
      <c r="N859" s="234"/>
      <c r="O859" s="234"/>
      <c r="P859" s="234"/>
      <c r="Q859" s="234"/>
      <c r="R859" s="234"/>
      <c r="S859" s="234"/>
      <c r="T859" s="23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6" t="s">
        <v>132</v>
      </c>
      <c r="AU859" s="236" t="s">
        <v>84</v>
      </c>
      <c r="AV859" s="13" t="s">
        <v>84</v>
      </c>
      <c r="AW859" s="13" t="s">
        <v>36</v>
      </c>
      <c r="AX859" s="13" t="s">
        <v>74</v>
      </c>
      <c r="AY859" s="236" t="s">
        <v>118</v>
      </c>
    </row>
    <row r="860" s="13" customFormat="1">
      <c r="A860" s="13"/>
      <c r="B860" s="226"/>
      <c r="C860" s="227"/>
      <c r="D860" s="219" t="s">
        <v>132</v>
      </c>
      <c r="E860" s="228" t="s">
        <v>21</v>
      </c>
      <c r="F860" s="229" t="s">
        <v>931</v>
      </c>
      <c r="G860" s="227"/>
      <c r="H860" s="230">
        <v>73</v>
      </c>
      <c r="I860" s="231"/>
      <c r="J860" s="227"/>
      <c r="K860" s="227"/>
      <c r="L860" s="232"/>
      <c r="M860" s="233"/>
      <c r="N860" s="234"/>
      <c r="O860" s="234"/>
      <c r="P860" s="234"/>
      <c r="Q860" s="234"/>
      <c r="R860" s="234"/>
      <c r="S860" s="234"/>
      <c r="T860" s="23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6" t="s">
        <v>132</v>
      </c>
      <c r="AU860" s="236" t="s">
        <v>84</v>
      </c>
      <c r="AV860" s="13" t="s">
        <v>84</v>
      </c>
      <c r="AW860" s="13" t="s">
        <v>36</v>
      </c>
      <c r="AX860" s="13" t="s">
        <v>74</v>
      </c>
      <c r="AY860" s="236" t="s">
        <v>118</v>
      </c>
    </row>
    <row r="861" s="13" customFormat="1">
      <c r="A861" s="13"/>
      <c r="B861" s="226"/>
      <c r="C861" s="227"/>
      <c r="D861" s="219" t="s">
        <v>132</v>
      </c>
      <c r="E861" s="228" t="s">
        <v>21</v>
      </c>
      <c r="F861" s="229" t="s">
        <v>932</v>
      </c>
      <c r="G861" s="227"/>
      <c r="H861" s="230">
        <v>8.5999999999999996</v>
      </c>
      <c r="I861" s="231"/>
      <c r="J861" s="227"/>
      <c r="K861" s="227"/>
      <c r="L861" s="232"/>
      <c r="M861" s="233"/>
      <c r="N861" s="234"/>
      <c r="O861" s="234"/>
      <c r="P861" s="234"/>
      <c r="Q861" s="234"/>
      <c r="R861" s="234"/>
      <c r="S861" s="234"/>
      <c r="T861" s="23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6" t="s">
        <v>132</v>
      </c>
      <c r="AU861" s="236" t="s">
        <v>84</v>
      </c>
      <c r="AV861" s="13" t="s">
        <v>84</v>
      </c>
      <c r="AW861" s="13" t="s">
        <v>36</v>
      </c>
      <c r="AX861" s="13" t="s">
        <v>74</v>
      </c>
      <c r="AY861" s="236" t="s">
        <v>118</v>
      </c>
    </row>
    <row r="862" s="13" customFormat="1">
      <c r="A862" s="13"/>
      <c r="B862" s="226"/>
      <c r="C862" s="227"/>
      <c r="D862" s="219" t="s">
        <v>132</v>
      </c>
      <c r="E862" s="228" t="s">
        <v>21</v>
      </c>
      <c r="F862" s="229" t="s">
        <v>933</v>
      </c>
      <c r="G862" s="227"/>
      <c r="H862" s="230">
        <v>8.5999999999999996</v>
      </c>
      <c r="I862" s="231"/>
      <c r="J862" s="227"/>
      <c r="K862" s="227"/>
      <c r="L862" s="232"/>
      <c r="M862" s="233"/>
      <c r="N862" s="234"/>
      <c r="O862" s="234"/>
      <c r="P862" s="234"/>
      <c r="Q862" s="234"/>
      <c r="R862" s="234"/>
      <c r="S862" s="234"/>
      <c r="T862" s="235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6" t="s">
        <v>132</v>
      </c>
      <c r="AU862" s="236" t="s">
        <v>84</v>
      </c>
      <c r="AV862" s="13" t="s">
        <v>84</v>
      </c>
      <c r="AW862" s="13" t="s">
        <v>36</v>
      </c>
      <c r="AX862" s="13" t="s">
        <v>74</v>
      </c>
      <c r="AY862" s="236" t="s">
        <v>118</v>
      </c>
    </row>
    <row r="863" s="13" customFormat="1">
      <c r="A863" s="13"/>
      <c r="B863" s="226"/>
      <c r="C863" s="227"/>
      <c r="D863" s="219" t="s">
        <v>132</v>
      </c>
      <c r="E863" s="228" t="s">
        <v>21</v>
      </c>
      <c r="F863" s="229" t="s">
        <v>934</v>
      </c>
      <c r="G863" s="227"/>
      <c r="H863" s="230">
        <v>14.699999999999999</v>
      </c>
      <c r="I863" s="231"/>
      <c r="J863" s="227"/>
      <c r="K863" s="227"/>
      <c r="L863" s="232"/>
      <c r="M863" s="233"/>
      <c r="N863" s="234"/>
      <c r="O863" s="234"/>
      <c r="P863" s="234"/>
      <c r="Q863" s="234"/>
      <c r="R863" s="234"/>
      <c r="S863" s="234"/>
      <c r="T863" s="23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6" t="s">
        <v>132</v>
      </c>
      <c r="AU863" s="236" t="s">
        <v>84</v>
      </c>
      <c r="AV863" s="13" t="s">
        <v>84</v>
      </c>
      <c r="AW863" s="13" t="s">
        <v>36</v>
      </c>
      <c r="AX863" s="13" t="s">
        <v>74</v>
      </c>
      <c r="AY863" s="236" t="s">
        <v>118</v>
      </c>
    </row>
    <row r="864" s="13" customFormat="1">
      <c r="A864" s="13"/>
      <c r="B864" s="226"/>
      <c r="C864" s="227"/>
      <c r="D864" s="219" t="s">
        <v>132</v>
      </c>
      <c r="E864" s="228" t="s">
        <v>21</v>
      </c>
      <c r="F864" s="229" t="s">
        <v>935</v>
      </c>
      <c r="G864" s="227"/>
      <c r="H864" s="230">
        <v>14.76</v>
      </c>
      <c r="I864" s="231"/>
      <c r="J864" s="227"/>
      <c r="K864" s="227"/>
      <c r="L864" s="232"/>
      <c r="M864" s="233"/>
      <c r="N864" s="234"/>
      <c r="O864" s="234"/>
      <c r="P864" s="234"/>
      <c r="Q864" s="234"/>
      <c r="R864" s="234"/>
      <c r="S864" s="234"/>
      <c r="T864" s="235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6" t="s">
        <v>132</v>
      </c>
      <c r="AU864" s="236" t="s">
        <v>84</v>
      </c>
      <c r="AV864" s="13" t="s">
        <v>84</v>
      </c>
      <c r="AW864" s="13" t="s">
        <v>36</v>
      </c>
      <c r="AX864" s="13" t="s">
        <v>74</v>
      </c>
      <c r="AY864" s="236" t="s">
        <v>118</v>
      </c>
    </row>
    <row r="865" s="13" customFormat="1">
      <c r="A865" s="13"/>
      <c r="B865" s="226"/>
      <c r="C865" s="227"/>
      <c r="D865" s="219" t="s">
        <v>132</v>
      </c>
      <c r="E865" s="228" t="s">
        <v>21</v>
      </c>
      <c r="F865" s="229" t="s">
        <v>936</v>
      </c>
      <c r="G865" s="227"/>
      <c r="H865" s="230">
        <v>28.800000000000001</v>
      </c>
      <c r="I865" s="231"/>
      <c r="J865" s="227"/>
      <c r="K865" s="227"/>
      <c r="L865" s="232"/>
      <c r="M865" s="233"/>
      <c r="N865" s="234"/>
      <c r="O865" s="234"/>
      <c r="P865" s="234"/>
      <c r="Q865" s="234"/>
      <c r="R865" s="234"/>
      <c r="S865" s="234"/>
      <c r="T865" s="235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6" t="s">
        <v>132</v>
      </c>
      <c r="AU865" s="236" t="s">
        <v>84</v>
      </c>
      <c r="AV865" s="13" t="s">
        <v>84</v>
      </c>
      <c r="AW865" s="13" t="s">
        <v>36</v>
      </c>
      <c r="AX865" s="13" t="s">
        <v>74</v>
      </c>
      <c r="AY865" s="236" t="s">
        <v>118</v>
      </c>
    </row>
    <row r="866" s="13" customFormat="1">
      <c r="A866" s="13"/>
      <c r="B866" s="226"/>
      <c r="C866" s="227"/>
      <c r="D866" s="219" t="s">
        <v>132</v>
      </c>
      <c r="E866" s="228" t="s">
        <v>21</v>
      </c>
      <c r="F866" s="229" t="s">
        <v>937</v>
      </c>
      <c r="G866" s="227"/>
      <c r="H866" s="230">
        <v>14.76</v>
      </c>
      <c r="I866" s="231"/>
      <c r="J866" s="227"/>
      <c r="K866" s="227"/>
      <c r="L866" s="232"/>
      <c r="M866" s="233"/>
      <c r="N866" s="234"/>
      <c r="O866" s="234"/>
      <c r="P866" s="234"/>
      <c r="Q866" s="234"/>
      <c r="R866" s="234"/>
      <c r="S866" s="234"/>
      <c r="T866" s="235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6" t="s">
        <v>132</v>
      </c>
      <c r="AU866" s="236" t="s">
        <v>84</v>
      </c>
      <c r="AV866" s="13" t="s">
        <v>84</v>
      </c>
      <c r="AW866" s="13" t="s">
        <v>36</v>
      </c>
      <c r="AX866" s="13" t="s">
        <v>74</v>
      </c>
      <c r="AY866" s="236" t="s">
        <v>118</v>
      </c>
    </row>
    <row r="867" s="13" customFormat="1">
      <c r="A867" s="13"/>
      <c r="B867" s="226"/>
      <c r="C867" s="227"/>
      <c r="D867" s="219" t="s">
        <v>132</v>
      </c>
      <c r="E867" s="228" t="s">
        <v>21</v>
      </c>
      <c r="F867" s="229" t="s">
        <v>938</v>
      </c>
      <c r="G867" s="227"/>
      <c r="H867" s="230">
        <v>14.6</v>
      </c>
      <c r="I867" s="231"/>
      <c r="J867" s="227"/>
      <c r="K867" s="227"/>
      <c r="L867" s="232"/>
      <c r="M867" s="233"/>
      <c r="N867" s="234"/>
      <c r="O867" s="234"/>
      <c r="P867" s="234"/>
      <c r="Q867" s="234"/>
      <c r="R867" s="234"/>
      <c r="S867" s="234"/>
      <c r="T867" s="23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6" t="s">
        <v>132</v>
      </c>
      <c r="AU867" s="236" t="s">
        <v>84</v>
      </c>
      <c r="AV867" s="13" t="s">
        <v>84</v>
      </c>
      <c r="AW867" s="13" t="s">
        <v>36</v>
      </c>
      <c r="AX867" s="13" t="s">
        <v>74</v>
      </c>
      <c r="AY867" s="236" t="s">
        <v>118</v>
      </c>
    </row>
    <row r="868" s="13" customFormat="1">
      <c r="A868" s="13"/>
      <c r="B868" s="226"/>
      <c r="C868" s="227"/>
      <c r="D868" s="219" t="s">
        <v>132</v>
      </c>
      <c r="E868" s="228" t="s">
        <v>21</v>
      </c>
      <c r="F868" s="229" t="s">
        <v>939</v>
      </c>
      <c r="G868" s="227"/>
      <c r="H868" s="230">
        <v>6.5999999999999996</v>
      </c>
      <c r="I868" s="231"/>
      <c r="J868" s="227"/>
      <c r="K868" s="227"/>
      <c r="L868" s="232"/>
      <c r="M868" s="233"/>
      <c r="N868" s="234"/>
      <c r="O868" s="234"/>
      <c r="P868" s="234"/>
      <c r="Q868" s="234"/>
      <c r="R868" s="234"/>
      <c r="S868" s="234"/>
      <c r="T868" s="23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6" t="s">
        <v>132</v>
      </c>
      <c r="AU868" s="236" t="s">
        <v>84</v>
      </c>
      <c r="AV868" s="13" t="s">
        <v>84</v>
      </c>
      <c r="AW868" s="13" t="s">
        <v>36</v>
      </c>
      <c r="AX868" s="13" t="s">
        <v>74</v>
      </c>
      <c r="AY868" s="236" t="s">
        <v>118</v>
      </c>
    </row>
    <row r="869" s="13" customFormat="1">
      <c r="A869" s="13"/>
      <c r="B869" s="226"/>
      <c r="C869" s="227"/>
      <c r="D869" s="219" t="s">
        <v>132</v>
      </c>
      <c r="E869" s="228" t="s">
        <v>21</v>
      </c>
      <c r="F869" s="229" t="s">
        <v>940</v>
      </c>
      <c r="G869" s="227"/>
      <c r="H869" s="230">
        <v>6.5999999999999996</v>
      </c>
      <c r="I869" s="231"/>
      <c r="J869" s="227"/>
      <c r="K869" s="227"/>
      <c r="L869" s="232"/>
      <c r="M869" s="233"/>
      <c r="N869" s="234"/>
      <c r="O869" s="234"/>
      <c r="P869" s="234"/>
      <c r="Q869" s="234"/>
      <c r="R869" s="234"/>
      <c r="S869" s="234"/>
      <c r="T869" s="23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6" t="s">
        <v>132</v>
      </c>
      <c r="AU869" s="236" t="s">
        <v>84</v>
      </c>
      <c r="AV869" s="13" t="s">
        <v>84</v>
      </c>
      <c r="AW869" s="13" t="s">
        <v>36</v>
      </c>
      <c r="AX869" s="13" t="s">
        <v>74</v>
      </c>
      <c r="AY869" s="236" t="s">
        <v>118</v>
      </c>
    </row>
    <row r="870" s="13" customFormat="1">
      <c r="A870" s="13"/>
      <c r="B870" s="226"/>
      <c r="C870" s="227"/>
      <c r="D870" s="219" t="s">
        <v>132</v>
      </c>
      <c r="E870" s="228" t="s">
        <v>21</v>
      </c>
      <c r="F870" s="229" t="s">
        <v>941</v>
      </c>
      <c r="G870" s="227"/>
      <c r="H870" s="230">
        <v>142.80000000000001</v>
      </c>
      <c r="I870" s="231"/>
      <c r="J870" s="227"/>
      <c r="K870" s="227"/>
      <c r="L870" s="232"/>
      <c r="M870" s="233"/>
      <c r="N870" s="234"/>
      <c r="O870" s="234"/>
      <c r="P870" s="234"/>
      <c r="Q870" s="234"/>
      <c r="R870" s="234"/>
      <c r="S870" s="234"/>
      <c r="T870" s="235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6" t="s">
        <v>132</v>
      </c>
      <c r="AU870" s="236" t="s">
        <v>84</v>
      </c>
      <c r="AV870" s="13" t="s">
        <v>84</v>
      </c>
      <c r="AW870" s="13" t="s">
        <v>36</v>
      </c>
      <c r="AX870" s="13" t="s">
        <v>74</v>
      </c>
      <c r="AY870" s="236" t="s">
        <v>118</v>
      </c>
    </row>
    <row r="871" s="13" customFormat="1">
      <c r="A871" s="13"/>
      <c r="B871" s="226"/>
      <c r="C871" s="227"/>
      <c r="D871" s="219" t="s">
        <v>132</v>
      </c>
      <c r="E871" s="228" t="s">
        <v>21</v>
      </c>
      <c r="F871" s="229" t="s">
        <v>942</v>
      </c>
      <c r="G871" s="227"/>
      <c r="H871" s="230">
        <v>57.600000000000001</v>
      </c>
      <c r="I871" s="231"/>
      <c r="J871" s="227"/>
      <c r="K871" s="227"/>
      <c r="L871" s="232"/>
      <c r="M871" s="233"/>
      <c r="N871" s="234"/>
      <c r="O871" s="234"/>
      <c r="P871" s="234"/>
      <c r="Q871" s="234"/>
      <c r="R871" s="234"/>
      <c r="S871" s="234"/>
      <c r="T871" s="235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6" t="s">
        <v>132</v>
      </c>
      <c r="AU871" s="236" t="s">
        <v>84</v>
      </c>
      <c r="AV871" s="13" t="s">
        <v>84</v>
      </c>
      <c r="AW871" s="13" t="s">
        <v>36</v>
      </c>
      <c r="AX871" s="13" t="s">
        <v>74</v>
      </c>
      <c r="AY871" s="236" t="s">
        <v>118</v>
      </c>
    </row>
    <row r="872" s="13" customFormat="1">
      <c r="A872" s="13"/>
      <c r="B872" s="226"/>
      <c r="C872" s="227"/>
      <c r="D872" s="219" t="s">
        <v>132</v>
      </c>
      <c r="E872" s="228" t="s">
        <v>21</v>
      </c>
      <c r="F872" s="229" t="s">
        <v>172</v>
      </c>
      <c r="G872" s="227"/>
      <c r="H872" s="230">
        <v>15.199999999999999</v>
      </c>
      <c r="I872" s="231"/>
      <c r="J872" s="227"/>
      <c r="K872" s="227"/>
      <c r="L872" s="232"/>
      <c r="M872" s="233"/>
      <c r="N872" s="234"/>
      <c r="O872" s="234"/>
      <c r="P872" s="234"/>
      <c r="Q872" s="234"/>
      <c r="R872" s="234"/>
      <c r="S872" s="234"/>
      <c r="T872" s="235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6" t="s">
        <v>132</v>
      </c>
      <c r="AU872" s="236" t="s">
        <v>84</v>
      </c>
      <c r="AV872" s="13" t="s">
        <v>84</v>
      </c>
      <c r="AW872" s="13" t="s">
        <v>36</v>
      </c>
      <c r="AX872" s="13" t="s">
        <v>74</v>
      </c>
      <c r="AY872" s="236" t="s">
        <v>118</v>
      </c>
    </row>
    <row r="873" s="13" customFormat="1">
      <c r="A873" s="13"/>
      <c r="B873" s="226"/>
      <c r="C873" s="227"/>
      <c r="D873" s="219" t="s">
        <v>132</v>
      </c>
      <c r="E873" s="228" t="s">
        <v>21</v>
      </c>
      <c r="F873" s="229" t="s">
        <v>173</v>
      </c>
      <c r="G873" s="227"/>
      <c r="H873" s="230">
        <v>15.199999999999999</v>
      </c>
      <c r="I873" s="231"/>
      <c r="J873" s="227"/>
      <c r="K873" s="227"/>
      <c r="L873" s="232"/>
      <c r="M873" s="233"/>
      <c r="N873" s="234"/>
      <c r="O873" s="234"/>
      <c r="P873" s="234"/>
      <c r="Q873" s="234"/>
      <c r="R873" s="234"/>
      <c r="S873" s="234"/>
      <c r="T873" s="23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6" t="s">
        <v>132</v>
      </c>
      <c r="AU873" s="236" t="s">
        <v>84</v>
      </c>
      <c r="AV873" s="13" t="s">
        <v>84</v>
      </c>
      <c r="AW873" s="13" t="s">
        <v>36</v>
      </c>
      <c r="AX873" s="13" t="s">
        <v>74</v>
      </c>
      <c r="AY873" s="236" t="s">
        <v>118</v>
      </c>
    </row>
    <row r="874" s="13" customFormat="1">
      <c r="A874" s="13"/>
      <c r="B874" s="226"/>
      <c r="C874" s="227"/>
      <c r="D874" s="219" t="s">
        <v>132</v>
      </c>
      <c r="E874" s="228" t="s">
        <v>21</v>
      </c>
      <c r="F874" s="229" t="s">
        <v>174</v>
      </c>
      <c r="G874" s="227"/>
      <c r="H874" s="230">
        <v>31.199999999999999</v>
      </c>
      <c r="I874" s="231"/>
      <c r="J874" s="227"/>
      <c r="K874" s="227"/>
      <c r="L874" s="232"/>
      <c r="M874" s="233"/>
      <c r="N874" s="234"/>
      <c r="O874" s="234"/>
      <c r="P874" s="234"/>
      <c r="Q874" s="234"/>
      <c r="R874" s="234"/>
      <c r="S874" s="234"/>
      <c r="T874" s="235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6" t="s">
        <v>132</v>
      </c>
      <c r="AU874" s="236" t="s">
        <v>84</v>
      </c>
      <c r="AV874" s="13" t="s">
        <v>84</v>
      </c>
      <c r="AW874" s="13" t="s">
        <v>36</v>
      </c>
      <c r="AX874" s="13" t="s">
        <v>74</v>
      </c>
      <c r="AY874" s="236" t="s">
        <v>118</v>
      </c>
    </row>
    <row r="875" s="13" customFormat="1">
      <c r="A875" s="13"/>
      <c r="B875" s="226"/>
      <c r="C875" s="227"/>
      <c r="D875" s="219" t="s">
        <v>132</v>
      </c>
      <c r="E875" s="228" t="s">
        <v>21</v>
      </c>
      <c r="F875" s="229" t="s">
        <v>943</v>
      </c>
      <c r="G875" s="227"/>
      <c r="H875" s="230">
        <v>8.6999999999999993</v>
      </c>
      <c r="I875" s="231"/>
      <c r="J875" s="227"/>
      <c r="K875" s="227"/>
      <c r="L875" s="232"/>
      <c r="M875" s="233"/>
      <c r="N875" s="234"/>
      <c r="O875" s="234"/>
      <c r="P875" s="234"/>
      <c r="Q875" s="234"/>
      <c r="R875" s="234"/>
      <c r="S875" s="234"/>
      <c r="T875" s="235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6" t="s">
        <v>132</v>
      </c>
      <c r="AU875" s="236" t="s">
        <v>84</v>
      </c>
      <c r="AV875" s="13" t="s">
        <v>84</v>
      </c>
      <c r="AW875" s="13" t="s">
        <v>36</v>
      </c>
      <c r="AX875" s="13" t="s">
        <v>74</v>
      </c>
      <c r="AY875" s="236" t="s">
        <v>118</v>
      </c>
    </row>
    <row r="876" s="13" customFormat="1">
      <c r="A876" s="13"/>
      <c r="B876" s="226"/>
      <c r="C876" s="227"/>
      <c r="D876" s="219" t="s">
        <v>132</v>
      </c>
      <c r="E876" s="228" t="s">
        <v>21</v>
      </c>
      <c r="F876" s="229" t="s">
        <v>944</v>
      </c>
      <c r="G876" s="227"/>
      <c r="H876" s="230">
        <v>14.4</v>
      </c>
      <c r="I876" s="231"/>
      <c r="J876" s="227"/>
      <c r="K876" s="227"/>
      <c r="L876" s="232"/>
      <c r="M876" s="233"/>
      <c r="N876" s="234"/>
      <c r="O876" s="234"/>
      <c r="P876" s="234"/>
      <c r="Q876" s="234"/>
      <c r="R876" s="234"/>
      <c r="S876" s="234"/>
      <c r="T876" s="23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6" t="s">
        <v>132</v>
      </c>
      <c r="AU876" s="236" t="s">
        <v>84</v>
      </c>
      <c r="AV876" s="13" t="s">
        <v>84</v>
      </c>
      <c r="AW876" s="13" t="s">
        <v>36</v>
      </c>
      <c r="AX876" s="13" t="s">
        <v>74</v>
      </c>
      <c r="AY876" s="236" t="s">
        <v>118</v>
      </c>
    </row>
    <row r="877" s="13" customFormat="1">
      <c r="A877" s="13"/>
      <c r="B877" s="226"/>
      <c r="C877" s="227"/>
      <c r="D877" s="219" t="s">
        <v>132</v>
      </c>
      <c r="E877" s="228" t="s">
        <v>21</v>
      </c>
      <c r="F877" s="229" t="s">
        <v>945</v>
      </c>
      <c r="G877" s="227"/>
      <c r="H877" s="230">
        <v>7.2000000000000002</v>
      </c>
      <c r="I877" s="231"/>
      <c r="J877" s="227"/>
      <c r="K877" s="227"/>
      <c r="L877" s="232"/>
      <c r="M877" s="233"/>
      <c r="N877" s="234"/>
      <c r="O877" s="234"/>
      <c r="P877" s="234"/>
      <c r="Q877" s="234"/>
      <c r="R877" s="234"/>
      <c r="S877" s="234"/>
      <c r="T877" s="235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6" t="s">
        <v>132</v>
      </c>
      <c r="AU877" s="236" t="s">
        <v>84</v>
      </c>
      <c r="AV877" s="13" t="s">
        <v>84</v>
      </c>
      <c r="AW877" s="13" t="s">
        <v>36</v>
      </c>
      <c r="AX877" s="13" t="s">
        <v>74</v>
      </c>
      <c r="AY877" s="236" t="s">
        <v>118</v>
      </c>
    </row>
    <row r="878" s="13" customFormat="1">
      <c r="A878" s="13"/>
      <c r="B878" s="226"/>
      <c r="C878" s="227"/>
      <c r="D878" s="219" t="s">
        <v>132</v>
      </c>
      <c r="E878" s="228" t="s">
        <v>21</v>
      </c>
      <c r="F878" s="229" t="s">
        <v>946</v>
      </c>
      <c r="G878" s="227"/>
      <c r="H878" s="230">
        <v>8.8000000000000007</v>
      </c>
      <c r="I878" s="231"/>
      <c r="J878" s="227"/>
      <c r="K878" s="227"/>
      <c r="L878" s="232"/>
      <c r="M878" s="233"/>
      <c r="N878" s="234"/>
      <c r="O878" s="234"/>
      <c r="P878" s="234"/>
      <c r="Q878" s="234"/>
      <c r="R878" s="234"/>
      <c r="S878" s="234"/>
      <c r="T878" s="235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6" t="s">
        <v>132</v>
      </c>
      <c r="AU878" s="236" t="s">
        <v>84</v>
      </c>
      <c r="AV878" s="13" t="s">
        <v>84</v>
      </c>
      <c r="AW878" s="13" t="s">
        <v>36</v>
      </c>
      <c r="AX878" s="13" t="s">
        <v>74</v>
      </c>
      <c r="AY878" s="236" t="s">
        <v>118</v>
      </c>
    </row>
    <row r="879" s="13" customFormat="1">
      <c r="A879" s="13"/>
      <c r="B879" s="226"/>
      <c r="C879" s="227"/>
      <c r="D879" s="219" t="s">
        <v>132</v>
      </c>
      <c r="E879" s="228" t="s">
        <v>21</v>
      </c>
      <c r="F879" s="229" t="s">
        <v>947</v>
      </c>
      <c r="G879" s="227"/>
      <c r="H879" s="230">
        <v>6.3799999999999999</v>
      </c>
      <c r="I879" s="231"/>
      <c r="J879" s="227"/>
      <c r="K879" s="227"/>
      <c r="L879" s="232"/>
      <c r="M879" s="233"/>
      <c r="N879" s="234"/>
      <c r="O879" s="234"/>
      <c r="P879" s="234"/>
      <c r="Q879" s="234"/>
      <c r="R879" s="234"/>
      <c r="S879" s="234"/>
      <c r="T879" s="23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6" t="s">
        <v>132</v>
      </c>
      <c r="AU879" s="236" t="s">
        <v>84</v>
      </c>
      <c r="AV879" s="13" t="s">
        <v>84</v>
      </c>
      <c r="AW879" s="13" t="s">
        <v>36</v>
      </c>
      <c r="AX879" s="13" t="s">
        <v>74</v>
      </c>
      <c r="AY879" s="236" t="s">
        <v>118</v>
      </c>
    </row>
    <row r="880" s="13" customFormat="1">
      <c r="A880" s="13"/>
      <c r="B880" s="226"/>
      <c r="C880" s="227"/>
      <c r="D880" s="219" t="s">
        <v>132</v>
      </c>
      <c r="E880" s="228" t="s">
        <v>21</v>
      </c>
      <c r="F880" s="229" t="s">
        <v>948</v>
      </c>
      <c r="G880" s="227"/>
      <c r="H880" s="230">
        <v>4.5</v>
      </c>
      <c r="I880" s="231"/>
      <c r="J880" s="227"/>
      <c r="K880" s="227"/>
      <c r="L880" s="232"/>
      <c r="M880" s="233"/>
      <c r="N880" s="234"/>
      <c r="O880" s="234"/>
      <c r="P880" s="234"/>
      <c r="Q880" s="234"/>
      <c r="R880" s="234"/>
      <c r="S880" s="234"/>
      <c r="T880" s="235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6" t="s">
        <v>132</v>
      </c>
      <c r="AU880" s="236" t="s">
        <v>84</v>
      </c>
      <c r="AV880" s="13" t="s">
        <v>84</v>
      </c>
      <c r="AW880" s="13" t="s">
        <v>36</v>
      </c>
      <c r="AX880" s="13" t="s">
        <v>74</v>
      </c>
      <c r="AY880" s="236" t="s">
        <v>118</v>
      </c>
    </row>
    <row r="881" s="13" customFormat="1">
      <c r="A881" s="13"/>
      <c r="B881" s="226"/>
      <c r="C881" s="227"/>
      <c r="D881" s="219" t="s">
        <v>132</v>
      </c>
      <c r="E881" s="228" t="s">
        <v>21</v>
      </c>
      <c r="F881" s="229" t="s">
        <v>949</v>
      </c>
      <c r="G881" s="227"/>
      <c r="H881" s="230">
        <v>18</v>
      </c>
      <c r="I881" s="231"/>
      <c r="J881" s="227"/>
      <c r="K881" s="227"/>
      <c r="L881" s="232"/>
      <c r="M881" s="233"/>
      <c r="N881" s="234"/>
      <c r="O881" s="234"/>
      <c r="P881" s="234"/>
      <c r="Q881" s="234"/>
      <c r="R881" s="234"/>
      <c r="S881" s="234"/>
      <c r="T881" s="235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6" t="s">
        <v>132</v>
      </c>
      <c r="AU881" s="236" t="s">
        <v>84</v>
      </c>
      <c r="AV881" s="13" t="s">
        <v>84</v>
      </c>
      <c r="AW881" s="13" t="s">
        <v>36</v>
      </c>
      <c r="AX881" s="13" t="s">
        <v>74</v>
      </c>
      <c r="AY881" s="236" t="s">
        <v>118</v>
      </c>
    </row>
    <row r="882" s="13" customFormat="1">
      <c r="A882" s="13"/>
      <c r="B882" s="226"/>
      <c r="C882" s="227"/>
      <c r="D882" s="219" t="s">
        <v>132</v>
      </c>
      <c r="E882" s="228" t="s">
        <v>21</v>
      </c>
      <c r="F882" s="229" t="s">
        <v>182</v>
      </c>
      <c r="G882" s="227"/>
      <c r="H882" s="230">
        <v>6.2000000000000002</v>
      </c>
      <c r="I882" s="231"/>
      <c r="J882" s="227"/>
      <c r="K882" s="227"/>
      <c r="L882" s="232"/>
      <c r="M882" s="233"/>
      <c r="N882" s="234"/>
      <c r="O882" s="234"/>
      <c r="P882" s="234"/>
      <c r="Q882" s="234"/>
      <c r="R882" s="234"/>
      <c r="S882" s="234"/>
      <c r="T882" s="235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6" t="s">
        <v>132</v>
      </c>
      <c r="AU882" s="236" t="s">
        <v>84</v>
      </c>
      <c r="AV882" s="13" t="s">
        <v>84</v>
      </c>
      <c r="AW882" s="13" t="s">
        <v>36</v>
      </c>
      <c r="AX882" s="13" t="s">
        <v>74</v>
      </c>
      <c r="AY882" s="236" t="s">
        <v>118</v>
      </c>
    </row>
    <row r="883" s="13" customFormat="1">
      <c r="A883" s="13"/>
      <c r="B883" s="226"/>
      <c r="C883" s="227"/>
      <c r="D883" s="219" t="s">
        <v>132</v>
      </c>
      <c r="E883" s="228" t="s">
        <v>21</v>
      </c>
      <c r="F883" s="229" t="s">
        <v>183</v>
      </c>
      <c r="G883" s="227"/>
      <c r="H883" s="230">
        <v>6.2000000000000002</v>
      </c>
      <c r="I883" s="231"/>
      <c r="J883" s="227"/>
      <c r="K883" s="227"/>
      <c r="L883" s="232"/>
      <c r="M883" s="233"/>
      <c r="N883" s="234"/>
      <c r="O883" s="234"/>
      <c r="P883" s="234"/>
      <c r="Q883" s="234"/>
      <c r="R883" s="234"/>
      <c r="S883" s="234"/>
      <c r="T883" s="23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6" t="s">
        <v>132</v>
      </c>
      <c r="AU883" s="236" t="s">
        <v>84</v>
      </c>
      <c r="AV883" s="13" t="s">
        <v>84</v>
      </c>
      <c r="AW883" s="13" t="s">
        <v>36</v>
      </c>
      <c r="AX883" s="13" t="s">
        <v>74</v>
      </c>
      <c r="AY883" s="236" t="s">
        <v>118</v>
      </c>
    </row>
    <row r="884" s="13" customFormat="1">
      <c r="A884" s="13"/>
      <c r="B884" s="226"/>
      <c r="C884" s="227"/>
      <c r="D884" s="219" t="s">
        <v>132</v>
      </c>
      <c r="E884" s="228" t="s">
        <v>21</v>
      </c>
      <c r="F884" s="229" t="s">
        <v>184</v>
      </c>
      <c r="G884" s="227"/>
      <c r="H884" s="230">
        <v>14</v>
      </c>
      <c r="I884" s="231"/>
      <c r="J884" s="227"/>
      <c r="K884" s="227"/>
      <c r="L884" s="232"/>
      <c r="M884" s="233"/>
      <c r="N884" s="234"/>
      <c r="O884" s="234"/>
      <c r="P884" s="234"/>
      <c r="Q884" s="234"/>
      <c r="R884" s="234"/>
      <c r="S884" s="234"/>
      <c r="T884" s="235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6" t="s">
        <v>132</v>
      </c>
      <c r="AU884" s="236" t="s">
        <v>84</v>
      </c>
      <c r="AV884" s="13" t="s">
        <v>84</v>
      </c>
      <c r="AW884" s="13" t="s">
        <v>36</v>
      </c>
      <c r="AX884" s="13" t="s">
        <v>74</v>
      </c>
      <c r="AY884" s="236" t="s">
        <v>118</v>
      </c>
    </row>
    <row r="885" s="13" customFormat="1">
      <c r="A885" s="13"/>
      <c r="B885" s="226"/>
      <c r="C885" s="227"/>
      <c r="D885" s="219" t="s">
        <v>132</v>
      </c>
      <c r="E885" s="228" t="s">
        <v>21</v>
      </c>
      <c r="F885" s="229" t="s">
        <v>950</v>
      </c>
      <c r="G885" s="227"/>
      <c r="H885" s="230">
        <v>7</v>
      </c>
      <c r="I885" s="231"/>
      <c r="J885" s="227"/>
      <c r="K885" s="227"/>
      <c r="L885" s="232"/>
      <c r="M885" s="233"/>
      <c r="N885" s="234"/>
      <c r="O885" s="234"/>
      <c r="P885" s="234"/>
      <c r="Q885" s="234"/>
      <c r="R885" s="234"/>
      <c r="S885" s="234"/>
      <c r="T885" s="23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6" t="s">
        <v>132</v>
      </c>
      <c r="AU885" s="236" t="s">
        <v>84</v>
      </c>
      <c r="AV885" s="13" t="s">
        <v>84</v>
      </c>
      <c r="AW885" s="13" t="s">
        <v>36</v>
      </c>
      <c r="AX885" s="13" t="s">
        <v>74</v>
      </c>
      <c r="AY885" s="236" t="s">
        <v>118</v>
      </c>
    </row>
    <row r="886" s="13" customFormat="1">
      <c r="A886" s="13"/>
      <c r="B886" s="226"/>
      <c r="C886" s="227"/>
      <c r="D886" s="219" t="s">
        <v>132</v>
      </c>
      <c r="E886" s="228" t="s">
        <v>21</v>
      </c>
      <c r="F886" s="229" t="s">
        <v>951</v>
      </c>
      <c r="G886" s="227"/>
      <c r="H886" s="230">
        <v>7</v>
      </c>
      <c r="I886" s="231"/>
      <c r="J886" s="227"/>
      <c r="K886" s="227"/>
      <c r="L886" s="232"/>
      <c r="M886" s="233"/>
      <c r="N886" s="234"/>
      <c r="O886" s="234"/>
      <c r="P886" s="234"/>
      <c r="Q886" s="234"/>
      <c r="R886" s="234"/>
      <c r="S886" s="234"/>
      <c r="T886" s="235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6" t="s">
        <v>132</v>
      </c>
      <c r="AU886" s="236" t="s">
        <v>84</v>
      </c>
      <c r="AV886" s="13" t="s">
        <v>84</v>
      </c>
      <c r="AW886" s="13" t="s">
        <v>36</v>
      </c>
      <c r="AX886" s="13" t="s">
        <v>74</v>
      </c>
      <c r="AY886" s="236" t="s">
        <v>118</v>
      </c>
    </row>
    <row r="887" s="13" customFormat="1">
      <c r="A887" s="13"/>
      <c r="B887" s="226"/>
      <c r="C887" s="227"/>
      <c r="D887" s="219" t="s">
        <v>132</v>
      </c>
      <c r="E887" s="228" t="s">
        <v>21</v>
      </c>
      <c r="F887" s="229" t="s">
        <v>187</v>
      </c>
      <c r="G887" s="227"/>
      <c r="H887" s="230">
        <v>5.0999999999999996</v>
      </c>
      <c r="I887" s="231"/>
      <c r="J887" s="227"/>
      <c r="K887" s="227"/>
      <c r="L887" s="232"/>
      <c r="M887" s="233"/>
      <c r="N887" s="234"/>
      <c r="O887" s="234"/>
      <c r="P887" s="234"/>
      <c r="Q887" s="234"/>
      <c r="R887" s="234"/>
      <c r="S887" s="234"/>
      <c r="T887" s="23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6" t="s">
        <v>132</v>
      </c>
      <c r="AU887" s="236" t="s">
        <v>84</v>
      </c>
      <c r="AV887" s="13" t="s">
        <v>84</v>
      </c>
      <c r="AW887" s="13" t="s">
        <v>36</v>
      </c>
      <c r="AX887" s="13" t="s">
        <v>74</v>
      </c>
      <c r="AY887" s="236" t="s">
        <v>118</v>
      </c>
    </row>
    <row r="888" s="13" customFormat="1">
      <c r="A888" s="13"/>
      <c r="B888" s="226"/>
      <c r="C888" s="227"/>
      <c r="D888" s="219" t="s">
        <v>132</v>
      </c>
      <c r="E888" s="228" t="s">
        <v>21</v>
      </c>
      <c r="F888" s="229" t="s">
        <v>952</v>
      </c>
      <c r="G888" s="227"/>
      <c r="H888" s="230">
        <v>13.199999999999999</v>
      </c>
      <c r="I888" s="231"/>
      <c r="J888" s="227"/>
      <c r="K888" s="227"/>
      <c r="L888" s="232"/>
      <c r="M888" s="233"/>
      <c r="N888" s="234"/>
      <c r="O888" s="234"/>
      <c r="P888" s="234"/>
      <c r="Q888" s="234"/>
      <c r="R888" s="234"/>
      <c r="S888" s="234"/>
      <c r="T888" s="235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6" t="s">
        <v>132</v>
      </c>
      <c r="AU888" s="236" t="s">
        <v>84</v>
      </c>
      <c r="AV888" s="13" t="s">
        <v>84</v>
      </c>
      <c r="AW888" s="13" t="s">
        <v>36</v>
      </c>
      <c r="AX888" s="13" t="s">
        <v>74</v>
      </c>
      <c r="AY888" s="236" t="s">
        <v>118</v>
      </c>
    </row>
    <row r="889" s="13" customFormat="1">
      <c r="A889" s="13"/>
      <c r="B889" s="226"/>
      <c r="C889" s="227"/>
      <c r="D889" s="219" t="s">
        <v>132</v>
      </c>
      <c r="E889" s="228" t="s">
        <v>21</v>
      </c>
      <c r="F889" s="229" t="s">
        <v>953</v>
      </c>
      <c r="G889" s="227"/>
      <c r="H889" s="230">
        <v>7.2000000000000002</v>
      </c>
      <c r="I889" s="231"/>
      <c r="J889" s="227"/>
      <c r="K889" s="227"/>
      <c r="L889" s="232"/>
      <c r="M889" s="233"/>
      <c r="N889" s="234"/>
      <c r="O889" s="234"/>
      <c r="P889" s="234"/>
      <c r="Q889" s="234"/>
      <c r="R889" s="234"/>
      <c r="S889" s="234"/>
      <c r="T889" s="23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6" t="s">
        <v>132</v>
      </c>
      <c r="AU889" s="236" t="s">
        <v>84</v>
      </c>
      <c r="AV889" s="13" t="s">
        <v>84</v>
      </c>
      <c r="AW889" s="13" t="s">
        <v>36</v>
      </c>
      <c r="AX889" s="13" t="s">
        <v>74</v>
      </c>
      <c r="AY889" s="236" t="s">
        <v>118</v>
      </c>
    </row>
    <row r="890" s="13" customFormat="1">
      <c r="A890" s="13"/>
      <c r="B890" s="226"/>
      <c r="C890" s="227"/>
      <c r="D890" s="219" t="s">
        <v>132</v>
      </c>
      <c r="E890" s="228" t="s">
        <v>21</v>
      </c>
      <c r="F890" s="229" t="s">
        <v>954</v>
      </c>
      <c r="G890" s="227"/>
      <c r="H890" s="230">
        <v>29.199999999999999</v>
      </c>
      <c r="I890" s="231"/>
      <c r="J890" s="227"/>
      <c r="K890" s="227"/>
      <c r="L890" s="232"/>
      <c r="M890" s="233"/>
      <c r="N890" s="234"/>
      <c r="O890" s="234"/>
      <c r="P890" s="234"/>
      <c r="Q890" s="234"/>
      <c r="R890" s="234"/>
      <c r="S890" s="234"/>
      <c r="T890" s="235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6" t="s">
        <v>132</v>
      </c>
      <c r="AU890" s="236" t="s">
        <v>84</v>
      </c>
      <c r="AV890" s="13" t="s">
        <v>84</v>
      </c>
      <c r="AW890" s="13" t="s">
        <v>36</v>
      </c>
      <c r="AX890" s="13" t="s">
        <v>74</v>
      </c>
      <c r="AY890" s="236" t="s">
        <v>118</v>
      </c>
    </row>
    <row r="891" s="13" customFormat="1">
      <c r="A891" s="13"/>
      <c r="B891" s="226"/>
      <c r="C891" s="227"/>
      <c r="D891" s="219" t="s">
        <v>132</v>
      </c>
      <c r="E891" s="228" t="s">
        <v>21</v>
      </c>
      <c r="F891" s="229" t="s">
        <v>955</v>
      </c>
      <c r="G891" s="227"/>
      <c r="H891" s="230">
        <v>29.199999999999999</v>
      </c>
      <c r="I891" s="231"/>
      <c r="J891" s="227"/>
      <c r="K891" s="227"/>
      <c r="L891" s="232"/>
      <c r="M891" s="233"/>
      <c r="N891" s="234"/>
      <c r="O891" s="234"/>
      <c r="P891" s="234"/>
      <c r="Q891" s="234"/>
      <c r="R891" s="234"/>
      <c r="S891" s="234"/>
      <c r="T891" s="23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6" t="s">
        <v>132</v>
      </c>
      <c r="AU891" s="236" t="s">
        <v>84</v>
      </c>
      <c r="AV891" s="13" t="s">
        <v>84</v>
      </c>
      <c r="AW891" s="13" t="s">
        <v>36</v>
      </c>
      <c r="AX891" s="13" t="s">
        <v>74</v>
      </c>
      <c r="AY891" s="236" t="s">
        <v>118</v>
      </c>
    </row>
    <row r="892" s="13" customFormat="1">
      <c r="A892" s="13"/>
      <c r="B892" s="226"/>
      <c r="C892" s="227"/>
      <c r="D892" s="219" t="s">
        <v>132</v>
      </c>
      <c r="E892" s="228" t="s">
        <v>21</v>
      </c>
      <c r="F892" s="229" t="s">
        <v>956</v>
      </c>
      <c r="G892" s="227"/>
      <c r="H892" s="230">
        <v>8.5999999999999996</v>
      </c>
      <c r="I892" s="231"/>
      <c r="J892" s="227"/>
      <c r="K892" s="227"/>
      <c r="L892" s="232"/>
      <c r="M892" s="233"/>
      <c r="N892" s="234"/>
      <c r="O892" s="234"/>
      <c r="P892" s="234"/>
      <c r="Q892" s="234"/>
      <c r="R892" s="234"/>
      <c r="S892" s="234"/>
      <c r="T892" s="235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6" t="s">
        <v>132</v>
      </c>
      <c r="AU892" s="236" t="s">
        <v>84</v>
      </c>
      <c r="AV892" s="13" t="s">
        <v>84</v>
      </c>
      <c r="AW892" s="13" t="s">
        <v>36</v>
      </c>
      <c r="AX892" s="13" t="s">
        <v>74</v>
      </c>
      <c r="AY892" s="236" t="s">
        <v>118</v>
      </c>
    </row>
    <row r="893" s="13" customFormat="1">
      <c r="A893" s="13"/>
      <c r="B893" s="226"/>
      <c r="C893" s="227"/>
      <c r="D893" s="219" t="s">
        <v>132</v>
      </c>
      <c r="E893" s="228" t="s">
        <v>21</v>
      </c>
      <c r="F893" s="229" t="s">
        <v>957</v>
      </c>
      <c r="G893" s="227"/>
      <c r="H893" s="230">
        <v>8.5999999999999996</v>
      </c>
      <c r="I893" s="231"/>
      <c r="J893" s="227"/>
      <c r="K893" s="227"/>
      <c r="L893" s="232"/>
      <c r="M893" s="233"/>
      <c r="N893" s="234"/>
      <c r="O893" s="234"/>
      <c r="P893" s="234"/>
      <c r="Q893" s="234"/>
      <c r="R893" s="234"/>
      <c r="S893" s="234"/>
      <c r="T893" s="23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6" t="s">
        <v>132</v>
      </c>
      <c r="AU893" s="236" t="s">
        <v>84</v>
      </c>
      <c r="AV893" s="13" t="s">
        <v>84</v>
      </c>
      <c r="AW893" s="13" t="s">
        <v>36</v>
      </c>
      <c r="AX893" s="13" t="s">
        <v>74</v>
      </c>
      <c r="AY893" s="236" t="s">
        <v>118</v>
      </c>
    </row>
    <row r="894" s="13" customFormat="1">
      <c r="A894" s="13"/>
      <c r="B894" s="226"/>
      <c r="C894" s="227"/>
      <c r="D894" s="219" t="s">
        <v>132</v>
      </c>
      <c r="E894" s="228" t="s">
        <v>21</v>
      </c>
      <c r="F894" s="229" t="s">
        <v>194</v>
      </c>
      <c r="G894" s="227"/>
      <c r="H894" s="230">
        <v>4.96</v>
      </c>
      <c r="I894" s="231"/>
      <c r="J894" s="227"/>
      <c r="K894" s="227"/>
      <c r="L894" s="232"/>
      <c r="M894" s="233"/>
      <c r="N894" s="234"/>
      <c r="O894" s="234"/>
      <c r="P894" s="234"/>
      <c r="Q894" s="234"/>
      <c r="R894" s="234"/>
      <c r="S894" s="234"/>
      <c r="T894" s="235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6" t="s">
        <v>132</v>
      </c>
      <c r="AU894" s="236" t="s">
        <v>84</v>
      </c>
      <c r="AV894" s="13" t="s">
        <v>84</v>
      </c>
      <c r="AW894" s="13" t="s">
        <v>36</v>
      </c>
      <c r="AX894" s="13" t="s">
        <v>74</v>
      </c>
      <c r="AY894" s="236" t="s">
        <v>118</v>
      </c>
    </row>
    <row r="895" s="13" customFormat="1">
      <c r="A895" s="13"/>
      <c r="B895" s="226"/>
      <c r="C895" s="227"/>
      <c r="D895" s="219" t="s">
        <v>132</v>
      </c>
      <c r="E895" s="228" t="s">
        <v>21</v>
      </c>
      <c r="F895" s="229" t="s">
        <v>195</v>
      </c>
      <c r="G895" s="227"/>
      <c r="H895" s="230">
        <v>4.96</v>
      </c>
      <c r="I895" s="231"/>
      <c r="J895" s="227"/>
      <c r="K895" s="227"/>
      <c r="L895" s="232"/>
      <c r="M895" s="233"/>
      <c r="N895" s="234"/>
      <c r="O895" s="234"/>
      <c r="P895" s="234"/>
      <c r="Q895" s="234"/>
      <c r="R895" s="234"/>
      <c r="S895" s="234"/>
      <c r="T895" s="23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6" t="s">
        <v>132</v>
      </c>
      <c r="AU895" s="236" t="s">
        <v>84</v>
      </c>
      <c r="AV895" s="13" t="s">
        <v>84</v>
      </c>
      <c r="AW895" s="13" t="s">
        <v>36</v>
      </c>
      <c r="AX895" s="13" t="s">
        <v>74</v>
      </c>
      <c r="AY895" s="236" t="s">
        <v>118</v>
      </c>
    </row>
    <row r="896" s="13" customFormat="1">
      <c r="A896" s="13"/>
      <c r="B896" s="226"/>
      <c r="C896" s="227"/>
      <c r="D896" s="219" t="s">
        <v>132</v>
      </c>
      <c r="E896" s="228" t="s">
        <v>21</v>
      </c>
      <c r="F896" s="229" t="s">
        <v>958</v>
      </c>
      <c r="G896" s="227"/>
      <c r="H896" s="230">
        <v>14.76</v>
      </c>
      <c r="I896" s="231"/>
      <c r="J896" s="227"/>
      <c r="K896" s="227"/>
      <c r="L896" s="232"/>
      <c r="M896" s="233"/>
      <c r="N896" s="234"/>
      <c r="O896" s="234"/>
      <c r="P896" s="234"/>
      <c r="Q896" s="234"/>
      <c r="R896" s="234"/>
      <c r="S896" s="234"/>
      <c r="T896" s="23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6" t="s">
        <v>132</v>
      </c>
      <c r="AU896" s="236" t="s">
        <v>84</v>
      </c>
      <c r="AV896" s="13" t="s">
        <v>84</v>
      </c>
      <c r="AW896" s="13" t="s">
        <v>36</v>
      </c>
      <c r="AX896" s="13" t="s">
        <v>74</v>
      </c>
      <c r="AY896" s="236" t="s">
        <v>118</v>
      </c>
    </row>
    <row r="897" s="13" customFormat="1">
      <c r="A897" s="13"/>
      <c r="B897" s="226"/>
      <c r="C897" s="227"/>
      <c r="D897" s="219" t="s">
        <v>132</v>
      </c>
      <c r="E897" s="228" t="s">
        <v>21</v>
      </c>
      <c r="F897" s="229" t="s">
        <v>959</v>
      </c>
      <c r="G897" s="227"/>
      <c r="H897" s="230">
        <v>14.76</v>
      </c>
      <c r="I897" s="231"/>
      <c r="J897" s="227"/>
      <c r="K897" s="227"/>
      <c r="L897" s="232"/>
      <c r="M897" s="233"/>
      <c r="N897" s="234"/>
      <c r="O897" s="234"/>
      <c r="P897" s="234"/>
      <c r="Q897" s="234"/>
      <c r="R897" s="234"/>
      <c r="S897" s="234"/>
      <c r="T897" s="235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6" t="s">
        <v>132</v>
      </c>
      <c r="AU897" s="236" t="s">
        <v>84</v>
      </c>
      <c r="AV897" s="13" t="s">
        <v>84</v>
      </c>
      <c r="AW897" s="13" t="s">
        <v>36</v>
      </c>
      <c r="AX897" s="13" t="s">
        <v>74</v>
      </c>
      <c r="AY897" s="236" t="s">
        <v>118</v>
      </c>
    </row>
    <row r="898" s="13" customFormat="1">
      <c r="A898" s="13"/>
      <c r="B898" s="226"/>
      <c r="C898" s="227"/>
      <c r="D898" s="219" t="s">
        <v>132</v>
      </c>
      <c r="E898" s="228" t="s">
        <v>21</v>
      </c>
      <c r="F898" s="229" t="s">
        <v>960</v>
      </c>
      <c r="G898" s="227"/>
      <c r="H898" s="230">
        <v>13.199999999999999</v>
      </c>
      <c r="I898" s="231"/>
      <c r="J898" s="227"/>
      <c r="K898" s="227"/>
      <c r="L898" s="232"/>
      <c r="M898" s="233"/>
      <c r="N898" s="234"/>
      <c r="O898" s="234"/>
      <c r="P898" s="234"/>
      <c r="Q898" s="234"/>
      <c r="R898" s="234"/>
      <c r="S898" s="234"/>
      <c r="T898" s="235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6" t="s">
        <v>132</v>
      </c>
      <c r="AU898" s="236" t="s">
        <v>84</v>
      </c>
      <c r="AV898" s="13" t="s">
        <v>84</v>
      </c>
      <c r="AW898" s="13" t="s">
        <v>36</v>
      </c>
      <c r="AX898" s="13" t="s">
        <v>74</v>
      </c>
      <c r="AY898" s="236" t="s">
        <v>118</v>
      </c>
    </row>
    <row r="899" s="14" customFormat="1">
      <c r="A899" s="14"/>
      <c r="B899" s="237"/>
      <c r="C899" s="238"/>
      <c r="D899" s="219" t="s">
        <v>132</v>
      </c>
      <c r="E899" s="239" t="s">
        <v>21</v>
      </c>
      <c r="F899" s="240" t="s">
        <v>148</v>
      </c>
      <c r="G899" s="238"/>
      <c r="H899" s="241">
        <v>788.14000000000044</v>
      </c>
      <c r="I899" s="242"/>
      <c r="J899" s="238"/>
      <c r="K899" s="238"/>
      <c r="L899" s="243"/>
      <c r="M899" s="244"/>
      <c r="N899" s="245"/>
      <c r="O899" s="245"/>
      <c r="P899" s="245"/>
      <c r="Q899" s="245"/>
      <c r="R899" s="245"/>
      <c r="S899" s="245"/>
      <c r="T899" s="246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7" t="s">
        <v>132</v>
      </c>
      <c r="AU899" s="247" t="s">
        <v>84</v>
      </c>
      <c r="AV899" s="14" t="s">
        <v>126</v>
      </c>
      <c r="AW899" s="14" t="s">
        <v>36</v>
      </c>
      <c r="AX899" s="14" t="s">
        <v>79</v>
      </c>
      <c r="AY899" s="247" t="s">
        <v>118</v>
      </c>
    </row>
    <row r="900" s="2" customFormat="1" ht="33" customHeight="1">
      <c r="A900" s="41"/>
      <c r="B900" s="42"/>
      <c r="C900" s="206" t="s">
        <v>961</v>
      </c>
      <c r="D900" s="206" t="s">
        <v>121</v>
      </c>
      <c r="E900" s="207" t="s">
        <v>962</v>
      </c>
      <c r="F900" s="208" t="s">
        <v>963</v>
      </c>
      <c r="G900" s="209" t="s">
        <v>144</v>
      </c>
      <c r="H900" s="210">
        <v>160</v>
      </c>
      <c r="I900" s="211"/>
      <c r="J900" s="212">
        <f>ROUND(I900*H900,2)</f>
        <v>0</v>
      </c>
      <c r="K900" s="208" t="s">
        <v>21</v>
      </c>
      <c r="L900" s="47"/>
      <c r="M900" s="213" t="s">
        <v>21</v>
      </c>
      <c r="N900" s="214" t="s">
        <v>45</v>
      </c>
      <c r="O900" s="87"/>
      <c r="P900" s="215">
        <f>O900*H900</f>
        <v>0</v>
      </c>
      <c r="Q900" s="215">
        <v>0</v>
      </c>
      <c r="R900" s="215">
        <f>Q900*H900</f>
        <v>0</v>
      </c>
      <c r="S900" s="215">
        <v>0</v>
      </c>
      <c r="T900" s="216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17" t="s">
        <v>327</v>
      </c>
      <c r="AT900" s="217" t="s">
        <v>121</v>
      </c>
      <c r="AU900" s="217" t="s">
        <v>84</v>
      </c>
      <c r="AY900" s="19" t="s">
        <v>118</v>
      </c>
      <c r="BE900" s="218">
        <f>IF(N900="základní",J900,0)</f>
        <v>0</v>
      </c>
      <c r="BF900" s="218">
        <f>IF(N900="snížená",J900,0)</f>
        <v>0</v>
      </c>
      <c r="BG900" s="218">
        <f>IF(N900="zákl. přenesená",J900,0)</f>
        <v>0</v>
      </c>
      <c r="BH900" s="218">
        <f>IF(N900="sníž. přenesená",J900,0)</f>
        <v>0</v>
      </c>
      <c r="BI900" s="218">
        <f>IF(N900="nulová",J900,0)</f>
        <v>0</v>
      </c>
      <c r="BJ900" s="19" t="s">
        <v>79</v>
      </c>
      <c r="BK900" s="218">
        <f>ROUND(I900*H900,2)</f>
        <v>0</v>
      </c>
      <c r="BL900" s="19" t="s">
        <v>327</v>
      </c>
      <c r="BM900" s="217" t="s">
        <v>964</v>
      </c>
    </row>
    <row r="901" s="2" customFormat="1">
      <c r="A901" s="41"/>
      <c r="B901" s="42"/>
      <c r="C901" s="43"/>
      <c r="D901" s="219" t="s">
        <v>128</v>
      </c>
      <c r="E901" s="43"/>
      <c r="F901" s="220" t="s">
        <v>963</v>
      </c>
      <c r="G901" s="43"/>
      <c r="H901" s="43"/>
      <c r="I901" s="221"/>
      <c r="J901" s="43"/>
      <c r="K901" s="43"/>
      <c r="L901" s="47"/>
      <c r="M901" s="222"/>
      <c r="N901" s="223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19" t="s">
        <v>128</v>
      </c>
      <c r="AU901" s="19" t="s">
        <v>84</v>
      </c>
    </row>
    <row r="902" s="2" customFormat="1" ht="33" customHeight="1">
      <c r="A902" s="41"/>
      <c r="B902" s="42"/>
      <c r="C902" s="206" t="s">
        <v>965</v>
      </c>
      <c r="D902" s="206" t="s">
        <v>121</v>
      </c>
      <c r="E902" s="207" t="s">
        <v>966</v>
      </c>
      <c r="F902" s="208" t="s">
        <v>967</v>
      </c>
      <c r="G902" s="209" t="s">
        <v>144</v>
      </c>
      <c r="H902" s="210">
        <v>34.799999999999997</v>
      </c>
      <c r="I902" s="211"/>
      <c r="J902" s="212">
        <f>ROUND(I902*H902,2)</f>
        <v>0</v>
      </c>
      <c r="K902" s="208" t="s">
        <v>21</v>
      </c>
      <c r="L902" s="47"/>
      <c r="M902" s="213" t="s">
        <v>21</v>
      </c>
      <c r="N902" s="214" t="s">
        <v>45</v>
      </c>
      <c r="O902" s="87"/>
      <c r="P902" s="215">
        <f>O902*H902</f>
        <v>0</v>
      </c>
      <c r="Q902" s="215">
        <v>0</v>
      </c>
      <c r="R902" s="215">
        <f>Q902*H902</f>
        <v>0</v>
      </c>
      <c r="S902" s="215">
        <v>0</v>
      </c>
      <c r="T902" s="216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7" t="s">
        <v>327</v>
      </c>
      <c r="AT902" s="217" t="s">
        <v>121</v>
      </c>
      <c r="AU902" s="217" t="s">
        <v>84</v>
      </c>
      <c r="AY902" s="19" t="s">
        <v>118</v>
      </c>
      <c r="BE902" s="218">
        <f>IF(N902="základní",J902,0)</f>
        <v>0</v>
      </c>
      <c r="BF902" s="218">
        <f>IF(N902="snížená",J902,0)</f>
        <v>0</v>
      </c>
      <c r="BG902" s="218">
        <f>IF(N902="zákl. přenesená",J902,0)</f>
        <v>0</v>
      </c>
      <c r="BH902" s="218">
        <f>IF(N902="sníž. přenesená",J902,0)</f>
        <v>0</v>
      </c>
      <c r="BI902" s="218">
        <f>IF(N902="nulová",J902,0)</f>
        <v>0</v>
      </c>
      <c r="BJ902" s="19" t="s">
        <v>79</v>
      </c>
      <c r="BK902" s="218">
        <f>ROUND(I902*H902,2)</f>
        <v>0</v>
      </c>
      <c r="BL902" s="19" t="s">
        <v>327</v>
      </c>
      <c r="BM902" s="217" t="s">
        <v>968</v>
      </c>
    </row>
    <row r="903" s="2" customFormat="1">
      <c r="A903" s="41"/>
      <c r="B903" s="42"/>
      <c r="C903" s="43"/>
      <c r="D903" s="219" t="s">
        <v>128</v>
      </c>
      <c r="E903" s="43"/>
      <c r="F903" s="220" t="s">
        <v>967</v>
      </c>
      <c r="G903" s="43"/>
      <c r="H903" s="43"/>
      <c r="I903" s="221"/>
      <c r="J903" s="43"/>
      <c r="K903" s="43"/>
      <c r="L903" s="47"/>
      <c r="M903" s="222"/>
      <c r="N903" s="223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19" t="s">
        <v>128</v>
      </c>
      <c r="AU903" s="19" t="s">
        <v>84</v>
      </c>
    </row>
    <row r="904" s="2" customFormat="1" ht="33" customHeight="1">
      <c r="A904" s="41"/>
      <c r="B904" s="42"/>
      <c r="C904" s="206" t="s">
        <v>969</v>
      </c>
      <c r="D904" s="206" t="s">
        <v>121</v>
      </c>
      <c r="E904" s="207" t="s">
        <v>970</v>
      </c>
      <c r="F904" s="208" t="s">
        <v>971</v>
      </c>
      <c r="G904" s="209" t="s">
        <v>144</v>
      </c>
      <c r="H904" s="210">
        <v>5.7999999999999998</v>
      </c>
      <c r="I904" s="211"/>
      <c r="J904" s="212">
        <f>ROUND(I904*H904,2)</f>
        <v>0</v>
      </c>
      <c r="K904" s="208" t="s">
        <v>21</v>
      </c>
      <c r="L904" s="47"/>
      <c r="M904" s="213" t="s">
        <v>21</v>
      </c>
      <c r="N904" s="214" t="s">
        <v>45</v>
      </c>
      <c r="O904" s="87"/>
      <c r="P904" s="215">
        <f>O904*H904</f>
        <v>0</v>
      </c>
      <c r="Q904" s="215">
        <v>0</v>
      </c>
      <c r="R904" s="215">
        <f>Q904*H904</f>
        <v>0</v>
      </c>
      <c r="S904" s="215">
        <v>0</v>
      </c>
      <c r="T904" s="216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17" t="s">
        <v>327</v>
      </c>
      <c r="AT904" s="217" t="s">
        <v>121</v>
      </c>
      <c r="AU904" s="217" t="s">
        <v>84</v>
      </c>
      <c r="AY904" s="19" t="s">
        <v>118</v>
      </c>
      <c r="BE904" s="218">
        <f>IF(N904="základní",J904,0)</f>
        <v>0</v>
      </c>
      <c r="BF904" s="218">
        <f>IF(N904="snížená",J904,0)</f>
        <v>0</v>
      </c>
      <c r="BG904" s="218">
        <f>IF(N904="zákl. přenesená",J904,0)</f>
        <v>0</v>
      </c>
      <c r="BH904" s="218">
        <f>IF(N904="sníž. přenesená",J904,0)</f>
        <v>0</v>
      </c>
      <c r="BI904" s="218">
        <f>IF(N904="nulová",J904,0)</f>
        <v>0</v>
      </c>
      <c r="BJ904" s="19" t="s">
        <v>79</v>
      </c>
      <c r="BK904" s="218">
        <f>ROUND(I904*H904,2)</f>
        <v>0</v>
      </c>
      <c r="BL904" s="19" t="s">
        <v>327</v>
      </c>
      <c r="BM904" s="217" t="s">
        <v>972</v>
      </c>
    </row>
    <row r="905" s="2" customFormat="1">
      <c r="A905" s="41"/>
      <c r="B905" s="42"/>
      <c r="C905" s="43"/>
      <c r="D905" s="219" t="s">
        <v>128</v>
      </c>
      <c r="E905" s="43"/>
      <c r="F905" s="220" t="s">
        <v>971</v>
      </c>
      <c r="G905" s="43"/>
      <c r="H905" s="43"/>
      <c r="I905" s="221"/>
      <c r="J905" s="43"/>
      <c r="K905" s="43"/>
      <c r="L905" s="47"/>
      <c r="M905" s="222"/>
      <c r="N905" s="223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19" t="s">
        <v>128</v>
      </c>
      <c r="AU905" s="19" t="s">
        <v>84</v>
      </c>
    </row>
    <row r="906" s="2" customFormat="1" ht="33" customHeight="1">
      <c r="A906" s="41"/>
      <c r="B906" s="42"/>
      <c r="C906" s="206" t="s">
        <v>973</v>
      </c>
      <c r="D906" s="206" t="s">
        <v>121</v>
      </c>
      <c r="E906" s="207" t="s">
        <v>974</v>
      </c>
      <c r="F906" s="208" t="s">
        <v>975</v>
      </c>
      <c r="G906" s="209" t="s">
        <v>144</v>
      </c>
      <c r="H906" s="210">
        <v>1.8</v>
      </c>
      <c r="I906" s="211"/>
      <c r="J906" s="212">
        <f>ROUND(I906*H906,2)</f>
        <v>0</v>
      </c>
      <c r="K906" s="208" t="s">
        <v>21</v>
      </c>
      <c r="L906" s="47"/>
      <c r="M906" s="213" t="s">
        <v>21</v>
      </c>
      <c r="N906" s="214" t="s">
        <v>45</v>
      </c>
      <c r="O906" s="87"/>
      <c r="P906" s="215">
        <f>O906*H906</f>
        <v>0</v>
      </c>
      <c r="Q906" s="215">
        <v>0</v>
      </c>
      <c r="R906" s="215">
        <f>Q906*H906</f>
        <v>0</v>
      </c>
      <c r="S906" s="215">
        <v>0</v>
      </c>
      <c r="T906" s="216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17" t="s">
        <v>327</v>
      </c>
      <c r="AT906" s="217" t="s">
        <v>121</v>
      </c>
      <c r="AU906" s="217" t="s">
        <v>84</v>
      </c>
      <c r="AY906" s="19" t="s">
        <v>118</v>
      </c>
      <c r="BE906" s="218">
        <f>IF(N906="základní",J906,0)</f>
        <v>0</v>
      </c>
      <c r="BF906" s="218">
        <f>IF(N906="snížená",J906,0)</f>
        <v>0</v>
      </c>
      <c r="BG906" s="218">
        <f>IF(N906="zákl. přenesená",J906,0)</f>
        <v>0</v>
      </c>
      <c r="BH906" s="218">
        <f>IF(N906="sníž. přenesená",J906,0)</f>
        <v>0</v>
      </c>
      <c r="BI906" s="218">
        <f>IF(N906="nulová",J906,0)</f>
        <v>0</v>
      </c>
      <c r="BJ906" s="19" t="s">
        <v>79</v>
      </c>
      <c r="BK906" s="218">
        <f>ROUND(I906*H906,2)</f>
        <v>0</v>
      </c>
      <c r="BL906" s="19" t="s">
        <v>327</v>
      </c>
      <c r="BM906" s="217" t="s">
        <v>976</v>
      </c>
    </row>
    <row r="907" s="2" customFormat="1">
      <c r="A907" s="41"/>
      <c r="B907" s="42"/>
      <c r="C907" s="43"/>
      <c r="D907" s="219" t="s">
        <v>128</v>
      </c>
      <c r="E907" s="43"/>
      <c r="F907" s="220" t="s">
        <v>975</v>
      </c>
      <c r="G907" s="43"/>
      <c r="H907" s="43"/>
      <c r="I907" s="221"/>
      <c r="J907" s="43"/>
      <c r="K907" s="43"/>
      <c r="L907" s="47"/>
      <c r="M907" s="222"/>
      <c r="N907" s="223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19" t="s">
        <v>128</v>
      </c>
      <c r="AU907" s="19" t="s">
        <v>84</v>
      </c>
    </row>
    <row r="908" s="2" customFormat="1" ht="55.5" customHeight="1">
      <c r="A908" s="41"/>
      <c r="B908" s="42"/>
      <c r="C908" s="206" t="s">
        <v>977</v>
      </c>
      <c r="D908" s="206" t="s">
        <v>121</v>
      </c>
      <c r="E908" s="207" t="s">
        <v>978</v>
      </c>
      <c r="F908" s="208" t="s">
        <v>979</v>
      </c>
      <c r="G908" s="209" t="s">
        <v>124</v>
      </c>
      <c r="H908" s="210">
        <v>5</v>
      </c>
      <c r="I908" s="211"/>
      <c r="J908" s="212">
        <f>ROUND(I908*H908,2)</f>
        <v>0</v>
      </c>
      <c r="K908" s="208" t="s">
        <v>21</v>
      </c>
      <c r="L908" s="47"/>
      <c r="M908" s="213" t="s">
        <v>21</v>
      </c>
      <c r="N908" s="214" t="s">
        <v>45</v>
      </c>
      <c r="O908" s="87"/>
      <c r="P908" s="215">
        <f>O908*H908</f>
        <v>0</v>
      </c>
      <c r="Q908" s="215">
        <v>0</v>
      </c>
      <c r="R908" s="215">
        <f>Q908*H908</f>
        <v>0</v>
      </c>
      <c r="S908" s="215">
        <v>0</v>
      </c>
      <c r="T908" s="216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17" t="s">
        <v>327</v>
      </c>
      <c r="AT908" s="217" t="s">
        <v>121</v>
      </c>
      <c r="AU908" s="217" t="s">
        <v>84</v>
      </c>
      <c r="AY908" s="19" t="s">
        <v>118</v>
      </c>
      <c r="BE908" s="218">
        <f>IF(N908="základní",J908,0)</f>
        <v>0</v>
      </c>
      <c r="BF908" s="218">
        <f>IF(N908="snížená",J908,0)</f>
        <v>0</v>
      </c>
      <c r="BG908" s="218">
        <f>IF(N908="zákl. přenesená",J908,0)</f>
        <v>0</v>
      </c>
      <c r="BH908" s="218">
        <f>IF(N908="sníž. přenesená",J908,0)</f>
        <v>0</v>
      </c>
      <c r="BI908" s="218">
        <f>IF(N908="nulová",J908,0)</f>
        <v>0</v>
      </c>
      <c r="BJ908" s="19" t="s">
        <v>79</v>
      </c>
      <c r="BK908" s="218">
        <f>ROUND(I908*H908,2)</f>
        <v>0</v>
      </c>
      <c r="BL908" s="19" t="s">
        <v>327</v>
      </c>
      <c r="BM908" s="217" t="s">
        <v>980</v>
      </c>
    </row>
    <row r="909" s="2" customFormat="1">
      <c r="A909" s="41"/>
      <c r="B909" s="42"/>
      <c r="C909" s="43"/>
      <c r="D909" s="219" t="s">
        <v>128</v>
      </c>
      <c r="E909" s="43"/>
      <c r="F909" s="220" t="s">
        <v>981</v>
      </c>
      <c r="G909" s="43"/>
      <c r="H909" s="43"/>
      <c r="I909" s="221"/>
      <c r="J909" s="43"/>
      <c r="K909" s="43"/>
      <c r="L909" s="47"/>
      <c r="M909" s="222"/>
      <c r="N909" s="223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19" t="s">
        <v>128</v>
      </c>
      <c r="AU909" s="19" t="s">
        <v>84</v>
      </c>
    </row>
    <row r="910" s="2" customFormat="1" ht="55.5" customHeight="1">
      <c r="A910" s="41"/>
      <c r="B910" s="42"/>
      <c r="C910" s="206" t="s">
        <v>982</v>
      </c>
      <c r="D910" s="206" t="s">
        <v>121</v>
      </c>
      <c r="E910" s="207" t="s">
        <v>983</v>
      </c>
      <c r="F910" s="208" t="s">
        <v>984</v>
      </c>
      <c r="G910" s="209" t="s">
        <v>124</v>
      </c>
      <c r="H910" s="210">
        <v>5</v>
      </c>
      <c r="I910" s="211"/>
      <c r="J910" s="212">
        <f>ROUND(I910*H910,2)</f>
        <v>0</v>
      </c>
      <c r="K910" s="208" t="s">
        <v>21</v>
      </c>
      <c r="L910" s="47"/>
      <c r="M910" s="213" t="s">
        <v>21</v>
      </c>
      <c r="N910" s="214" t="s">
        <v>45</v>
      </c>
      <c r="O910" s="87"/>
      <c r="P910" s="215">
        <f>O910*H910</f>
        <v>0</v>
      </c>
      <c r="Q910" s="215">
        <v>0</v>
      </c>
      <c r="R910" s="215">
        <f>Q910*H910</f>
        <v>0</v>
      </c>
      <c r="S910" s="215">
        <v>0</v>
      </c>
      <c r="T910" s="216">
        <f>S910*H910</f>
        <v>0</v>
      </c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R910" s="217" t="s">
        <v>327</v>
      </c>
      <c r="AT910" s="217" t="s">
        <v>121</v>
      </c>
      <c r="AU910" s="217" t="s">
        <v>84</v>
      </c>
      <c r="AY910" s="19" t="s">
        <v>118</v>
      </c>
      <c r="BE910" s="218">
        <f>IF(N910="základní",J910,0)</f>
        <v>0</v>
      </c>
      <c r="BF910" s="218">
        <f>IF(N910="snížená",J910,0)</f>
        <v>0</v>
      </c>
      <c r="BG910" s="218">
        <f>IF(N910="zákl. přenesená",J910,0)</f>
        <v>0</v>
      </c>
      <c r="BH910" s="218">
        <f>IF(N910="sníž. přenesená",J910,0)</f>
        <v>0</v>
      </c>
      <c r="BI910" s="218">
        <f>IF(N910="nulová",J910,0)</f>
        <v>0</v>
      </c>
      <c r="BJ910" s="19" t="s">
        <v>79</v>
      </c>
      <c r="BK910" s="218">
        <f>ROUND(I910*H910,2)</f>
        <v>0</v>
      </c>
      <c r="BL910" s="19" t="s">
        <v>327</v>
      </c>
      <c r="BM910" s="217" t="s">
        <v>985</v>
      </c>
    </row>
    <row r="911" s="2" customFormat="1">
      <c r="A911" s="41"/>
      <c r="B911" s="42"/>
      <c r="C911" s="43"/>
      <c r="D911" s="219" t="s">
        <v>128</v>
      </c>
      <c r="E911" s="43"/>
      <c r="F911" s="220" t="s">
        <v>986</v>
      </c>
      <c r="G911" s="43"/>
      <c r="H911" s="43"/>
      <c r="I911" s="221"/>
      <c r="J911" s="43"/>
      <c r="K911" s="43"/>
      <c r="L911" s="47"/>
      <c r="M911" s="222"/>
      <c r="N911" s="223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T911" s="19" t="s">
        <v>128</v>
      </c>
      <c r="AU911" s="19" t="s">
        <v>84</v>
      </c>
    </row>
    <row r="912" s="2" customFormat="1" ht="66.75" customHeight="1">
      <c r="A912" s="41"/>
      <c r="B912" s="42"/>
      <c r="C912" s="206" t="s">
        <v>987</v>
      </c>
      <c r="D912" s="206" t="s">
        <v>121</v>
      </c>
      <c r="E912" s="207" t="s">
        <v>988</v>
      </c>
      <c r="F912" s="208" t="s">
        <v>989</v>
      </c>
      <c r="G912" s="209" t="s">
        <v>124</v>
      </c>
      <c r="H912" s="210">
        <v>1</v>
      </c>
      <c r="I912" s="211"/>
      <c r="J912" s="212">
        <f>ROUND(I912*H912,2)</f>
        <v>0</v>
      </c>
      <c r="K912" s="208" t="s">
        <v>21</v>
      </c>
      <c r="L912" s="47"/>
      <c r="M912" s="213" t="s">
        <v>21</v>
      </c>
      <c r="N912" s="214" t="s">
        <v>45</v>
      </c>
      <c r="O912" s="87"/>
      <c r="P912" s="215">
        <f>O912*H912</f>
        <v>0</v>
      </c>
      <c r="Q912" s="215">
        <v>0</v>
      </c>
      <c r="R912" s="215">
        <f>Q912*H912</f>
        <v>0</v>
      </c>
      <c r="S912" s="215">
        <v>0</v>
      </c>
      <c r="T912" s="216">
        <f>S912*H912</f>
        <v>0</v>
      </c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R912" s="217" t="s">
        <v>327</v>
      </c>
      <c r="AT912" s="217" t="s">
        <v>121</v>
      </c>
      <c r="AU912" s="217" t="s">
        <v>84</v>
      </c>
      <c r="AY912" s="19" t="s">
        <v>118</v>
      </c>
      <c r="BE912" s="218">
        <f>IF(N912="základní",J912,0)</f>
        <v>0</v>
      </c>
      <c r="BF912" s="218">
        <f>IF(N912="snížená",J912,0)</f>
        <v>0</v>
      </c>
      <c r="BG912" s="218">
        <f>IF(N912="zákl. přenesená",J912,0)</f>
        <v>0</v>
      </c>
      <c r="BH912" s="218">
        <f>IF(N912="sníž. přenesená",J912,0)</f>
        <v>0</v>
      </c>
      <c r="BI912" s="218">
        <f>IF(N912="nulová",J912,0)</f>
        <v>0</v>
      </c>
      <c r="BJ912" s="19" t="s">
        <v>79</v>
      </c>
      <c r="BK912" s="218">
        <f>ROUND(I912*H912,2)</f>
        <v>0</v>
      </c>
      <c r="BL912" s="19" t="s">
        <v>327</v>
      </c>
      <c r="BM912" s="217" t="s">
        <v>990</v>
      </c>
    </row>
    <row r="913" s="2" customFormat="1">
      <c r="A913" s="41"/>
      <c r="B913" s="42"/>
      <c r="C913" s="43"/>
      <c r="D913" s="219" t="s">
        <v>128</v>
      </c>
      <c r="E913" s="43"/>
      <c r="F913" s="220" t="s">
        <v>991</v>
      </c>
      <c r="G913" s="43"/>
      <c r="H913" s="43"/>
      <c r="I913" s="221"/>
      <c r="J913" s="43"/>
      <c r="K913" s="43"/>
      <c r="L913" s="47"/>
      <c r="M913" s="222"/>
      <c r="N913" s="223"/>
      <c r="O913" s="87"/>
      <c r="P913" s="87"/>
      <c r="Q913" s="87"/>
      <c r="R913" s="87"/>
      <c r="S913" s="87"/>
      <c r="T913" s="88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T913" s="19" t="s">
        <v>128</v>
      </c>
      <c r="AU913" s="19" t="s">
        <v>84</v>
      </c>
    </row>
    <row r="914" s="2" customFormat="1" ht="66.75" customHeight="1">
      <c r="A914" s="41"/>
      <c r="B914" s="42"/>
      <c r="C914" s="206" t="s">
        <v>992</v>
      </c>
      <c r="D914" s="206" t="s">
        <v>121</v>
      </c>
      <c r="E914" s="207" t="s">
        <v>993</v>
      </c>
      <c r="F914" s="208" t="s">
        <v>994</v>
      </c>
      <c r="G914" s="209" t="s">
        <v>124</v>
      </c>
      <c r="H914" s="210">
        <v>1</v>
      </c>
      <c r="I914" s="211"/>
      <c r="J914" s="212">
        <f>ROUND(I914*H914,2)</f>
        <v>0</v>
      </c>
      <c r="K914" s="208" t="s">
        <v>21</v>
      </c>
      <c r="L914" s="47"/>
      <c r="M914" s="213" t="s">
        <v>21</v>
      </c>
      <c r="N914" s="214" t="s">
        <v>45</v>
      </c>
      <c r="O914" s="87"/>
      <c r="P914" s="215">
        <f>O914*H914</f>
        <v>0</v>
      </c>
      <c r="Q914" s="215">
        <v>0</v>
      </c>
      <c r="R914" s="215">
        <f>Q914*H914</f>
        <v>0</v>
      </c>
      <c r="S914" s="215">
        <v>0</v>
      </c>
      <c r="T914" s="216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17" t="s">
        <v>327</v>
      </c>
      <c r="AT914" s="217" t="s">
        <v>121</v>
      </c>
      <c r="AU914" s="217" t="s">
        <v>84</v>
      </c>
      <c r="AY914" s="19" t="s">
        <v>118</v>
      </c>
      <c r="BE914" s="218">
        <f>IF(N914="základní",J914,0)</f>
        <v>0</v>
      </c>
      <c r="BF914" s="218">
        <f>IF(N914="snížená",J914,0)</f>
        <v>0</v>
      </c>
      <c r="BG914" s="218">
        <f>IF(N914="zákl. přenesená",J914,0)</f>
        <v>0</v>
      </c>
      <c r="BH914" s="218">
        <f>IF(N914="sníž. přenesená",J914,0)</f>
        <v>0</v>
      </c>
      <c r="BI914" s="218">
        <f>IF(N914="nulová",J914,0)</f>
        <v>0</v>
      </c>
      <c r="BJ914" s="19" t="s">
        <v>79</v>
      </c>
      <c r="BK914" s="218">
        <f>ROUND(I914*H914,2)</f>
        <v>0</v>
      </c>
      <c r="BL914" s="19" t="s">
        <v>327</v>
      </c>
      <c r="BM914" s="217" t="s">
        <v>995</v>
      </c>
    </row>
    <row r="915" s="2" customFormat="1">
      <c r="A915" s="41"/>
      <c r="B915" s="42"/>
      <c r="C915" s="43"/>
      <c r="D915" s="219" t="s">
        <v>128</v>
      </c>
      <c r="E915" s="43"/>
      <c r="F915" s="220" t="s">
        <v>996</v>
      </c>
      <c r="G915" s="43"/>
      <c r="H915" s="43"/>
      <c r="I915" s="221"/>
      <c r="J915" s="43"/>
      <c r="K915" s="43"/>
      <c r="L915" s="47"/>
      <c r="M915" s="222"/>
      <c r="N915" s="223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19" t="s">
        <v>128</v>
      </c>
      <c r="AU915" s="19" t="s">
        <v>84</v>
      </c>
    </row>
    <row r="916" s="2" customFormat="1" ht="62.7" customHeight="1">
      <c r="A916" s="41"/>
      <c r="B916" s="42"/>
      <c r="C916" s="206" t="s">
        <v>997</v>
      </c>
      <c r="D916" s="206" t="s">
        <v>121</v>
      </c>
      <c r="E916" s="207" t="s">
        <v>998</v>
      </c>
      <c r="F916" s="208" t="s">
        <v>999</v>
      </c>
      <c r="G916" s="209" t="s">
        <v>124</v>
      </c>
      <c r="H916" s="210">
        <v>1</v>
      </c>
      <c r="I916" s="211"/>
      <c r="J916" s="212">
        <f>ROUND(I916*H916,2)</f>
        <v>0</v>
      </c>
      <c r="K916" s="208" t="s">
        <v>21</v>
      </c>
      <c r="L916" s="47"/>
      <c r="M916" s="213" t="s">
        <v>21</v>
      </c>
      <c r="N916" s="214" t="s">
        <v>45</v>
      </c>
      <c r="O916" s="87"/>
      <c r="P916" s="215">
        <f>O916*H916</f>
        <v>0</v>
      </c>
      <c r="Q916" s="215">
        <v>0</v>
      </c>
      <c r="R916" s="215">
        <f>Q916*H916</f>
        <v>0</v>
      </c>
      <c r="S916" s="215">
        <v>0</v>
      </c>
      <c r="T916" s="216">
        <f>S916*H916</f>
        <v>0</v>
      </c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R916" s="217" t="s">
        <v>327</v>
      </c>
      <c r="AT916" s="217" t="s">
        <v>121</v>
      </c>
      <c r="AU916" s="217" t="s">
        <v>84</v>
      </c>
      <c r="AY916" s="19" t="s">
        <v>118</v>
      </c>
      <c r="BE916" s="218">
        <f>IF(N916="základní",J916,0)</f>
        <v>0</v>
      </c>
      <c r="BF916" s="218">
        <f>IF(N916="snížená",J916,0)</f>
        <v>0</v>
      </c>
      <c r="BG916" s="218">
        <f>IF(N916="zákl. přenesená",J916,0)</f>
        <v>0</v>
      </c>
      <c r="BH916" s="218">
        <f>IF(N916="sníž. přenesená",J916,0)</f>
        <v>0</v>
      </c>
      <c r="BI916" s="218">
        <f>IF(N916="nulová",J916,0)</f>
        <v>0</v>
      </c>
      <c r="BJ916" s="19" t="s">
        <v>79</v>
      </c>
      <c r="BK916" s="218">
        <f>ROUND(I916*H916,2)</f>
        <v>0</v>
      </c>
      <c r="BL916" s="19" t="s">
        <v>327</v>
      </c>
      <c r="BM916" s="217" t="s">
        <v>1000</v>
      </c>
    </row>
    <row r="917" s="2" customFormat="1">
      <c r="A917" s="41"/>
      <c r="B917" s="42"/>
      <c r="C917" s="43"/>
      <c r="D917" s="219" t="s">
        <v>128</v>
      </c>
      <c r="E917" s="43"/>
      <c r="F917" s="220" t="s">
        <v>1001</v>
      </c>
      <c r="G917" s="43"/>
      <c r="H917" s="43"/>
      <c r="I917" s="221"/>
      <c r="J917" s="43"/>
      <c r="K917" s="43"/>
      <c r="L917" s="47"/>
      <c r="M917" s="222"/>
      <c r="N917" s="223"/>
      <c r="O917" s="87"/>
      <c r="P917" s="87"/>
      <c r="Q917" s="87"/>
      <c r="R917" s="87"/>
      <c r="S917" s="87"/>
      <c r="T917" s="88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T917" s="19" t="s">
        <v>128</v>
      </c>
      <c r="AU917" s="19" t="s">
        <v>84</v>
      </c>
    </row>
    <row r="918" s="2" customFormat="1" ht="62.7" customHeight="1">
      <c r="A918" s="41"/>
      <c r="B918" s="42"/>
      <c r="C918" s="206" t="s">
        <v>1002</v>
      </c>
      <c r="D918" s="206" t="s">
        <v>121</v>
      </c>
      <c r="E918" s="207" t="s">
        <v>1003</v>
      </c>
      <c r="F918" s="208" t="s">
        <v>1004</v>
      </c>
      <c r="G918" s="209" t="s">
        <v>124</v>
      </c>
      <c r="H918" s="210">
        <v>1</v>
      </c>
      <c r="I918" s="211"/>
      <c r="J918" s="212">
        <f>ROUND(I918*H918,2)</f>
        <v>0</v>
      </c>
      <c r="K918" s="208" t="s">
        <v>21</v>
      </c>
      <c r="L918" s="47"/>
      <c r="M918" s="213" t="s">
        <v>21</v>
      </c>
      <c r="N918" s="214" t="s">
        <v>45</v>
      </c>
      <c r="O918" s="87"/>
      <c r="P918" s="215">
        <f>O918*H918</f>
        <v>0</v>
      </c>
      <c r="Q918" s="215">
        <v>0</v>
      </c>
      <c r="R918" s="215">
        <f>Q918*H918</f>
        <v>0</v>
      </c>
      <c r="S918" s="215">
        <v>0</v>
      </c>
      <c r="T918" s="216">
        <f>S918*H918</f>
        <v>0</v>
      </c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R918" s="217" t="s">
        <v>327</v>
      </c>
      <c r="AT918" s="217" t="s">
        <v>121</v>
      </c>
      <c r="AU918" s="217" t="s">
        <v>84</v>
      </c>
      <c r="AY918" s="19" t="s">
        <v>118</v>
      </c>
      <c r="BE918" s="218">
        <f>IF(N918="základní",J918,0)</f>
        <v>0</v>
      </c>
      <c r="BF918" s="218">
        <f>IF(N918="snížená",J918,0)</f>
        <v>0</v>
      </c>
      <c r="BG918" s="218">
        <f>IF(N918="zákl. přenesená",J918,0)</f>
        <v>0</v>
      </c>
      <c r="BH918" s="218">
        <f>IF(N918="sníž. přenesená",J918,0)</f>
        <v>0</v>
      </c>
      <c r="BI918" s="218">
        <f>IF(N918="nulová",J918,0)</f>
        <v>0</v>
      </c>
      <c r="BJ918" s="19" t="s">
        <v>79</v>
      </c>
      <c r="BK918" s="218">
        <f>ROUND(I918*H918,2)</f>
        <v>0</v>
      </c>
      <c r="BL918" s="19" t="s">
        <v>327</v>
      </c>
      <c r="BM918" s="217" t="s">
        <v>1005</v>
      </c>
    </row>
    <row r="919" s="2" customFormat="1">
      <c r="A919" s="41"/>
      <c r="B919" s="42"/>
      <c r="C919" s="43"/>
      <c r="D919" s="219" t="s">
        <v>128</v>
      </c>
      <c r="E919" s="43"/>
      <c r="F919" s="220" t="s">
        <v>1006</v>
      </c>
      <c r="G919" s="43"/>
      <c r="H919" s="43"/>
      <c r="I919" s="221"/>
      <c r="J919" s="43"/>
      <c r="K919" s="43"/>
      <c r="L919" s="47"/>
      <c r="M919" s="222"/>
      <c r="N919" s="223"/>
      <c r="O919" s="87"/>
      <c r="P919" s="87"/>
      <c r="Q919" s="87"/>
      <c r="R919" s="87"/>
      <c r="S919" s="87"/>
      <c r="T919" s="88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T919" s="19" t="s">
        <v>128</v>
      </c>
      <c r="AU919" s="19" t="s">
        <v>84</v>
      </c>
    </row>
    <row r="920" s="2" customFormat="1" ht="49.05" customHeight="1">
      <c r="A920" s="41"/>
      <c r="B920" s="42"/>
      <c r="C920" s="206" t="s">
        <v>1007</v>
      </c>
      <c r="D920" s="206" t="s">
        <v>121</v>
      </c>
      <c r="E920" s="207" t="s">
        <v>1008</v>
      </c>
      <c r="F920" s="208" t="s">
        <v>1009</v>
      </c>
      <c r="G920" s="209" t="s">
        <v>124</v>
      </c>
      <c r="H920" s="210">
        <v>4</v>
      </c>
      <c r="I920" s="211"/>
      <c r="J920" s="212">
        <f>ROUND(I920*H920,2)</f>
        <v>0</v>
      </c>
      <c r="K920" s="208" t="s">
        <v>21</v>
      </c>
      <c r="L920" s="47"/>
      <c r="M920" s="213" t="s">
        <v>21</v>
      </c>
      <c r="N920" s="214" t="s">
        <v>45</v>
      </c>
      <c r="O920" s="87"/>
      <c r="P920" s="215">
        <f>O920*H920</f>
        <v>0</v>
      </c>
      <c r="Q920" s="215">
        <v>0</v>
      </c>
      <c r="R920" s="215">
        <f>Q920*H920</f>
        <v>0</v>
      </c>
      <c r="S920" s="215">
        <v>0</v>
      </c>
      <c r="T920" s="216">
        <f>S920*H920</f>
        <v>0</v>
      </c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R920" s="217" t="s">
        <v>327</v>
      </c>
      <c r="AT920" s="217" t="s">
        <v>121</v>
      </c>
      <c r="AU920" s="217" t="s">
        <v>84</v>
      </c>
      <c r="AY920" s="19" t="s">
        <v>118</v>
      </c>
      <c r="BE920" s="218">
        <f>IF(N920="základní",J920,0)</f>
        <v>0</v>
      </c>
      <c r="BF920" s="218">
        <f>IF(N920="snížená",J920,0)</f>
        <v>0</v>
      </c>
      <c r="BG920" s="218">
        <f>IF(N920="zákl. přenesená",J920,0)</f>
        <v>0</v>
      </c>
      <c r="BH920" s="218">
        <f>IF(N920="sníž. přenesená",J920,0)</f>
        <v>0</v>
      </c>
      <c r="BI920" s="218">
        <f>IF(N920="nulová",J920,0)</f>
        <v>0</v>
      </c>
      <c r="BJ920" s="19" t="s">
        <v>79</v>
      </c>
      <c r="BK920" s="218">
        <f>ROUND(I920*H920,2)</f>
        <v>0</v>
      </c>
      <c r="BL920" s="19" t="s">
        <v>327</v>
      </c>
      <c r="BM920" s="217" t="s">
        <v>1010</v>
      </c>
    </row>
    <row r="921" s="2" customFormat="1">
      <c r="A921" s="41"/>
      <c r="B921" s="42"/>
      <c r="C921" s="43"/>
      <c r="D921" s="219" t="s">
        <v>128</v>
      </c>
      <c r="E921" s="43"/>
      <c r="F921" s="220" t="s">
        <v>1011</v>
      </c>
      <c r="G921" s="43"/>
      <c r="H921" s="43"/>
      <c r="I921" s="221"/>
      <c r="J921" s="43"/>
      <c r="K921" s="43"/>
      <c r="L921" s="47"/>
      <c r="M921" s="222"/>
      <c r="N921" s="223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T921" s="19" t="s">
        <v>128</v>
      </c>
      <c r="AU921" s="19" t="s">
        <v>84</v>
      </c>
    </row>
    <row r="922" s="2" customFormat="1" ht="62.7" customHeight="1">
      <c r="A922" s="41"/>
      <c r="B922" s="42"/>
      <c r="C922" s="206" t="s">
        <v>1012</v>
      </c>
      <c r="D922" s="206" t="s">
        <v>121</v>
      </c>
      <c r="E922" s="207" t="s">
        <v>1013</v>
      </c>
      <c r="F922" s="208" t="s">
        <v>1014</v>
      </c>
      <c r="G922" s="209" t="s">
        <v>124</v>
      </c>
      <c r="H922" s="210">
        <v>1</v>
      </c>
      <c r="I922" s="211"/>
      <c r="J922" s="212">
        <f>ROUND(I922*H922,2)</f>
        <v>0</v>
      </c>
      <c r="K922" s="208" t="s">
        <v>21</v>
      </c>
      <c r="L922" s="47"/>
      <c r="M922" s="213" t="s">
        <v>21</v>
      </c>
      <c r="N922" s="214" t="s">
        <v>45</v>
      </c>
      <c r="O922" s="87"/>
      <c r="P922" s="215">
        <f>O922*H922</f>
        <v>0</v>
      </c>
      <c r="Q922" s="215">
        <v>0</v>
      </c>
      <c r="R922" s="215">
        <f>Q922*H922</f>
        <v>0</v>
      </c>
      <c r="S922" s="215">
        <v>0</v>
      </c>
      <c r="T922" s="216">
        <f>S922*H922</f>
        <v>0</v>
      </c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R922" s="217" t="s">
        <v>327</v>
      </c>
      <c r="AT922" s="217" t="s">
        <v>121</v>
      </c>
      <c r="AU922" s="217" t="s">
        <v>84</v>
      </c>
      <c r="AY922" s="19" t="s">
        <v>118</v>
      </c>
      <c r="BE922" s="218">
        <f>IF(N922="základní",J922,0)</f>
        <v>0</v>
      </c>
      <c r="BF922" s="218">
        <f>IF(N922="snížená",J922,0)</f>
        <v>0</v>
      </c>
      <c r="BG922" s="218">
        <f>IF(N922="zákl. přenesená",J922,0)</f>
        <v>0</v>
      </c>
      <c r="BH922" s="218">
        <f>IF(N922="sníž. přenesená",J922,0)</f>
        <v>0</v>
      </c>
      <c r="BI922" s="218">
        <f>IF(N922="nulová",J922,0)</f>
        <v>0</v>
      </c>
      <c r="BJ922" s="19" t="s">
        <v>79</v>
      </c>
      <c r="BK922" s="218">
        <f>ROUND(I922*H922,2)</f>
        <v>0</v>
      </c>
      <c r="BL922" s="19" t="s">
        <v>327</v>
      </c>
      <c r="BM922" s="217" t="s">
        <v>1015</v>
      </c>
    </row>
    <row r="923" s="2" customFormat="1">
      <c r="A923" s="41"/>
      <c r="B923" s="42"/>
      <c r="C923" s="43"/>
      <c r="D923" s="219" t="s">
        <v>128</v>
      </c>
      <c r="E923" s="43"/>
      <c r="F923" s="220" t="s">
        <v>1016</v>
      </c>
      <c r="G923" s="43"/>
      <c r="H923" s="43"/>
      <c r="I923" s="221"/>
      <c r="J923" s="43"/>
      <c r="K923" s="43"/>
      <c r="L923" s="47"/>
      <c r="M923" s="222"/>
      <c r="N923" s="223"/>
      <c r="O923" s="87"/>
      <c r="P923" s="87"/>
      <c r="Q923" s="87"/>
      <c r="R923" s="87"/>
      <c r="S923" s="87"/>
      <c r="T923" s="88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T923" s="19" t="s">
        <v>128</v>
      </c>
      <c r="AU923" s="19" t="s">
        <v>84</v>
      </c>
    </row>
    <row r="924" s="2" customFormat="1" ht="62.7" customHeight="1">
      <c r="A924" s="41"/>
      <c r="B924" s="42"/>
      <c r="C924" s="206" t="s">
        <v>1017</v>
      </c>
      <c r="D924" s="206" t="s">
        <v>121</v>
      </c>
      <c r="E924" s="207" t="s">
        <v>1018</v>
      </c>
      <c r="F924" s="208" t="s">
        <v>1019</v>
      </c>
      <c r="G924" s="209" t="s">
        <v>124</v>
      </c>
      <c r="H924" s="210">
        <v>1</v>
      </c>
      <c r="I924" s="211"/>
      <c r="J924" s="212">
        <f>ROUND(I924*H924,2)</f>
        <v>0</v>
      </c>
      <c r="K924" s="208" t="s">
        <v>21</v>
      </c>
      <c r="L924" s="47"/>
      <c r="M924" s="213" t="s">
        <v>21</v>
      </c>
      <c r="N924" s="214" t="s">
        <v>45</v>
      </c>
      <c r="O924" s="87"/>
      <c r="P924" s="215">
        <f>O924*H924</f>
        <v>0</v>
      </c>
      <c r="Q924" s="215">
        <v>0</v>
      </c>
      <c r="R924" s="215">
        <f>Q924*H924</f>
        <v>0</v>
      </c>
      <c r="S924" s="215">
        <v>0</v>
      </c>
      <c r="T924" s="216">
        <f>S924*H924</f>
        <v>0</v>
      </c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R924" s="217" t="s">
        <v>327</v>
      </c>
      <c r="AT924" s="217" t="s">
        <v>121</v>
      </c>
      <c r="AU924" s="217" t="s">
        <v>84</v>
      </c>
      <c r="AY924" s="19" t="s">
        <v>118</v>
      </c>
      <c r="BE924" s="218">
        <f>IF(N924="základní",J924,0)</f>
        <v>0</v>
      </c>
      <c r="BF924" s="218">
        <f>IF(N924="snížená",J924,0)</f>
        <v>0</v>
      </c>
      <c r="BG924" s="218">
        <f>IF(N924="zákl. přenesená",J924,0)</f>
        <v>0</v>
      </c>
      <c r="BH924" s="218">
        <f>IF(N924="sníž. přenesená",J924,0)</f>
        <v>0</v>
      </c>
      <c r="BI924" s="218">
        <f>IF(N924="nulová",J924,0)</f>
        <v>0</v>
      </c>
      <c r="BJ924" s="19" t="s">
        <v>79</v>
      </c>
      <c r="BK924" s="218">
        <f>ROUND(I924*H924,2)</f>
        <v>0</v>
      </c>
      <c r="BL924" s="19" t="s">
        <v>327</v>
      </c>
      <c r="BM924" s="217" t="s">
        <v>1020</v>
      </c>
    </row>
    <row r="925" s="2" customFormat="1">
      <c r="A925" s="41"/>
      <c r="B925" s="42"/>
      <c r="C925" s="43"/>
      <c r="D925" s="219" t="s">
        <v>128</v>
      </c>
      <c r="E925" s="43"/>
      <c r="F925" s="220" t="s">
        <v>1021</v>
      </c>
      <c r="G925" s="43"/>
      <c r="H925" s="43"/>
      <c r="I925" s="221"/>
      <c r="J925" s="43"/>
      <c r="K925" s="43"/>
      <c r="L925" s="47"/>
      <c r="M925" s="222"/>
      <c r="N925" s="223"/>
      <c r="O925" s="87"/>
      <c r="P925" s="87"/>
      <c r="Q925" s="87"/>
      <c r="R925" s="87"/>
      <c r="S925" s="87"/>
      <c r="T925" s="88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T925" s="19" t="s">
        <v>128</v>
      </c>
      <c r="AU925" s="19" t="s">
        <v>84</v>
      </c>
    </row>
    <row r="926" s="2" customFormat="1" ht="49.05" customHeight="1">
      <c r="A926" s="41"/>
      <c r="B926" s="42"/>
      <c r="C926" s="206" t="s">
        <v>1022</v>
      </c>
      <c r="D926" s="206" t="s">
        <v>121</v>
      </c>
      <c r="E926" s="207" t="s">
        <v>1023</v>
      </c>
      <c r="F926" s="208" t="s">
        <v>1024</v>
      </c>
      <c r="G926" s="209" t="s">
        <v>124</v>
      </c>
      <c r="H926" s="210">
        <v>1</v>
      </c>
      <c r="I926" s="211"/>
      <c r="J926" s="212">
        <f>ROUND(I926*H926,2)</f>
        <v>0</v>
      </c>
      <c r="K926" s="208" t="s">
        <v>21</v>
      </c>
      <c r="L926" s="47"/>
      <c r="M926" s="213" t="s">
        <v>21</v>
      </c>
      <c r="N926" s="214" t="s">
        <v>45</v>
      </c>
      <c r="O926" s="87"/>
      <c r="P926" s="215">
        <f>O926*H926</f>
        <v>0</v>
      </c>
      <c r="Q926" s="215">
        <v>0</v>
      </c>
      <c r="R926" s="215">
        <f>Q926*H926</f>
        <v>0</v>
      </c>
      <c r="S926" s="215">
        <v>0</v>
      </c>
      <c r="T926" s="216">
        <f>S926*H926</f>
        <v>0</v>
      </c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R926" s="217" t="s">
        <v>327</v>
      </c>
      <c r="AT926" s="217" t="s">
        <v>121</v>
      </c>
      <c r="AU926" s="217" t="s">
        <v>84</v>
      </c>
      <c r="AY926" s="19" t="s">
        <v>118</v>
      </c>
      <c r="BE926" s="218">
        <f>IF(N926="základní",J926,0)</f>
        <v>0</v>
      </c>
      <c r="BF926" s="218">
        <f>IF(N926="snížená",J926,0)</f>
        <v>0</v>
      </c>
      <c r="BG926" s="218">
        <f>IF(N926="zákl. přenesená",J926,0)</f>
        <v>0</v>
      </c>
      <c r="BH926" s="218">
        <f>IF(N926="sníž. přenesená",J926,0)</f>
        <v>0</v>
      </c>
      <c r="BI926" s="218">
        <f>IF(N926="nulová",J926,0)</f>
        <v>0</v>
      </c>
      <c r="BJ926" s="19" t="s">
        <v>79</v>
      </c>
      <c r="BK926" s="218">
        <f>ROUND(I926*H926,2)</f>
        <v>0</v>
      </c>
      <c r="BL926" s="19" t="s">
        <v>327</v>
      </c>
      <c r="BM926" s="217" t="s">
        <v>1025</v>
      </c>
    </row>
    <row r="927" s="2" customFormat="1">
      <c r="A927" s="41"/>
      <c r="B927" s="42"/>
      <c r="C927" s="43"/>
      <c r="D927" s="219" t="s">
        <v>128</v>
      </c>
      <c r="E927" s="43"/>
      <c r="F927" s="220" t="s">
        <v>1026</v>
      </c>
      <c r="G927" s="43"/>
      <c r="H927" s="43"/>
      <c r="I927" s="221"/>
      <c r="J927" s="43"/>
      <c r="K927" s="43"/>
      <c r="L927" s="47"/>
      <c r="M927" s="222"/>
      <c r="N927" s="223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T927" s="19" t="s">
        <v>128</v>
      </c>
      <c r="AU927" s="19" t="s">
        <v>84</v>
      </c>
    </row>
    <row r="928" s="2" customFormat="1" ht="49.05" customHeight="1">
      <c r="A928" s="41"/>
      <c r="B928" s="42"/>
      <c r="C928" s="206" t="s">
        <v>1027</v>
      </c>
      <c r="D928" s="206" t="s">
        <v>121</v>
      </c>
      <c r="E928" s="207" t="s">
        <v>1028</v>
      </c>
      <c r="F928" s="208" t="s">
        <v>1029</v>
      </c>
      <c r="G928" s="209" t="s">
        <v>124</v>
      </c>
      <c r="H928" s="210">
        <v>1</v>
      </c>
      <c r="I928" s="211"/>
      <c r="J928" s="212">
        <f>ROUND(I928*H928,2)</f>
        <v>0</v>
      </c>
      <c r="K928" s="208" t="s">
        <v>21</v>
      </c>
      <c r="L928" s="47"/>
      <c r="M928" s="213" t="s">
        <v>21</v>
      </c>
      <c r="N928" s="214" t="s">
        <v>45</v>
      </c>
      <c r="O928" s="87"/>
      <c r="P928" s="215">
        <f>O928*H928</f>
        <v>0</v>
      </c>
      <c r="Q928" s="215">
        <v>0</v>
      </c>
      <c r="R928" s="215">
        <f>Q928*H928</f>
        <v>0</v>
      </c>
      <c r="S928" s="215">
        <v>0</v>
      </c>
      <c r="T928" s="216">
        <f>S928*H928</f>
        <v>0</v>
      </c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R928" s="217" t="s">
        <v>327</v>
      </c>
      <c r="AT928" s="217" t="s">
        <v>121</v>
      </c>
      <c r="AU928" s="217" t="s">
        <v>84</v>
      </c>
      <c r="AY928" s="19" t="s">
        <v>118</v>
      </c>
      <c r="BE928" s="218">
        <f>IF(N928="základní",J928,0)</f>
        <v>0</v>
      </c>
      <c r="BF928" s="218">
        <f>IF(N928="snížená",J928,0)</f>
        <v>0</v>
      </c>
      <c r="BG928" s="218">
        <f>IF(N928="zákl. přenesená",J928,0)</f>
        <v>0</v>
      </c>
      <c r="BH928" s="218">
        <f>IF(N928="sníž. přenesená",J928,0)</f>
        <v>0</v>
      </c>
      <c r="BI928" s="218">
        <f>IF(N928="nulová",J928,0)</f>
        <v>0</v>
      </c>
      <c r="BJ928" s="19" t="s">
        <v>79</v>
      </c>
      <c r="BK928" s="218">
        <f>ROUND(I928*H928,2)</f>
        <v>0</v>
      </c>
      <c r="BL928" s="19" t="s">
        <v>327</v>
      </c>
      <c r="BM928" s="217" t="s">
        <v>1030</v>
      </c>
    </row>
    <row r="929" s="2" customFormat="1">
      <c r="A929" s="41"/>
      <c r="B929" s="42"/>
      <c r="C929" s="43"/>
      <c r="D929" s="219" t="s">
        <v>128</v>
      </c>
      <c r="E929" s="43"/>
      <c r="F929" s="220" t="s">
        <v>1031</v>
      </c>
      <c r="G929" s="43"/>
      <c r="H929" s="43"/>
      <c r="I929" s="221"/>
      <c r="J929" s="43"/>
      <c r="K929" s="43"/>
      <c r="L929" s="47"/>
      <c r="M929" s="222"/>
      <c r="N929" s="223"/>
      <c r="O929" s="87"/>
      <c r="P929" s="87"/>
      <c r="Q929" s="87"/>
      <c r="R929" s="87"/>
      <c r="S929" s="87"/>
      <c r="T929" s="88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T929" s="19" t="s">
        <v>128</v>
      </c>
      <c r="AU929" s="19" t="s">
        <v>84</v>
      </c>
    </row>
    <row r="930" s="2" customFormat="1" ht="44.25" customHeight="1">
      <c r="A930" s="41"/>
      <c r="B930" s="42"/>
      <c r="C930" s="206" t="s">
        <v>1032</v>
      </c>
      <c r="D930" s="206" t="s">
        <v>121</v>
      </c>
      <c r="E930" s="207" t="s">
        <v>1033</v>
      </c>
      <c r="F930" s="208" t="s">
        <v>1034</v>
      </c>
      <c r="G930" s="209" t="s">
        <v>124</v>
      </c>
      <c r="H930" s="210">
        <v>28</v>
      </c>
      <c r="I930" s="211"/>
      <c r="J930" s="212">
        <f>ROUND(I930*H930,2)</f>
        <v>0</v>
      </c>
      <c r="K930" s="208" t="s">
        <v>21</v>
      </c>
      <c r="L930" s="47"/>
      <c r="M930" s="213" t="s">
        <v>21</v>
      </c>
      <c r="N930" s="214" t="s">
        <v>45</v>
      </c>
      <c r="O930" s="87"/>
      <c r="P930" s="215">
        <f>O930*H930</f>
        <v>0</v>
      </c>
      <c r="Q930" s="215">
        <v>0</v>
      </c>
      <c r="R930" s="215">
        <f>Q930*H930</f>
        <v>0</v>
      </c>
      <c r="S930" s="215">
        <v>0</v>
      </c>
      <c r="T930" s="216">
        <f>S930*H930</f>
        <v>0</v>
      </c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R930" s="217" t="s">
        <v>327</v>
      </c>
      <c r="AT930" s="217" t="s">
        <v>121</v>
      </c>
      <c r="AU930" s="217" t="s">
        <v>84</v>
      </c>
      <c r="AY930" s="19" t="s">
        <v>118</v>
      </c>
      <c r="BE930" s="218">
        <f>IF(N930="základní",J930,0)</f>
        <v>0</v>
      </c>
      <c r="BF930" s="218">
        <f>IF(N930="snížená",J930,0)</f>
        <v>0</v>
      </c>
      <c r="BG930" s="218">
        <f>IF(N930="zákl. přenesená",J930,0)</f>
        <v>0</v>
      </c>
      <c r="BH930" s="218">
        <f>IF(N930="sníž. přenesená",J930,0)</f>
        <v>0</v>
      </c>
      <c r="BI930" s="218">
        <f>IF(N930="nulová",J930,0)</f>
        <v>0</v>
      </c>
      <c r="BJ930" s="19" t="s">
        <v>79</v>
      </c>
      <c r="BK930" s="218">
        <f>ROUND(I930*H930,2)</f>
        <v>0</v>
      </c>
      <c r="BL930" s="19" t="s">
        <v>327</v>
      </c>
      <c r="BM930" s="217" t="s">
        <v>1035</v>
      </c>
    </row>
    <row r="931" s="2" customFormat="1">
      <c r="A931" s="41"/>
      <c r="B931" s="42"/>
      <c r="C931" s="43"/>
      <c r="D931" s="219" t="s">
        <v>128</v>
      </c>
      <c r="E931" s="43"/>
      <c r="F931" s="220" t="s">
        <v>1036</v>
      </c>
      <c r="G931" s="43"/>
      <c r="H931" s="43"/>
      <c r="I931" s="221"/>
      <c r="J931" s="43"/>
      <c r="K931" s="43"/>
      <c r="L931" s="47"/>
      <c r="M931" s="222"/>
      <c r="N931" s="223"/>
      <c r="O931" s="87"/>
      <c r="P931" s="87"/>
      <c r="Q931" s="87"/>
      <c r="R931" s="87"/>
      <c r="S931" s="87"/>
      <c r="T931" s="88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T931" s="19" t="s">
        <v>128</v>
      </c>
      <c r="AU931" s="19" t="s">
        <v>84</v>
      </c>
    </row>
    <row r="932" s="2" customFormat="1" ht="44.25" customHeight="1">
      <c r="A932" s="41"/>
      <c r="B932" s="42"/>
      <c r="C932" s="206" t="s">
        <v>1037</v>
      </c>
      <c r="D932" s="206" t="s">
        <v>121</v>
      </c>
      <c r="E932" s="207" t="s">
        <v>1038</v>
      </c>
      <c r="F932" s="208" t="s">
        <v>1039</v>
      </c>
      <c r="G932" s="209" t="s">
        <v>124</v>
      </c>
      <c r="H932" s="210">
        <v>8</v>
      </c>
      <c r="I932" s="211"/>
      <c r="J932" s="212">
        <f>ROUND(I932*H932,2)</f>
        <v>0</v>
      </c>
      <c r="K932" s="208" t="s">
        <v>21</v>
      </c>
      <c r="L932" s="47"/>
      <c r="M932" s="213" t="s">
        <v>21</v>
      </c>
      <c r="N932" s="214" t="s">
        <v>45</v>
      </c>
      <c r="O932" s="87"/>
      <c r="P932" s="215">
        <f>O932*H932</f>
        <v>0</v>
      </c>
      <c r="Q932" s="215">
        <v>0</v>
      </c>
      <c r="R932" s="215">
        <f>Q932*H932</f>
        <v>0</v>
      </c>
      <c r="S932" s="215">
        <v>0</v>
      </c>
      <c r="T932" s="216">
        <f>S932*H932</f>
        <v>0</v>
      </c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R932" s="217" t="s">
        <v>327</v>
      </c>
      <c r="AT932" s="217" t="s">
        <v>121</v>
      </c>
      <c r="AU932" s="217" t="s">
        <v>84</v>
      </c>
      <c r="AY932" s="19" t="s">
        <v>118</v>
      </c>
      <c r="BE932" s="218">
        <f>IF(N932="základní",J932,0)</f>
        <v>0</v>
      </c>
      <c r="BF932" s="218">
        <f>IF(N932="snížená",J932,0)</f>
        <v>0</v>
      </c>
      <c r="BG932" s="218">
        <f>IF(N932="zákl. přenesená",J932,0)</f>
        <v>0</v>
      </c>
      <c r="BH932" s="218">
        <f>IF(N932="sníž. přenesená",J932,0)</f>
        <v>0</v>
      </c>
      <c r="BI932" s="218">
        <f>IF(N932="nulová",J932,0)</f>
        <v>0</v>
      </c>
      <c r="BJ932" s="19" t="s">
        <v>79</v>
      </c>
      <c r="BK932" s="218">
        <f>ROUND(I932*H932,2)</f>
        <v>0</v>
      </c>
      <c r="BL932" s="19" t="s">
        <v>327</v>
      </c>
      <c r="BM932" s="217" t="s">
        <v>1040</v>
      </c>
    </row>
    <row r="933" s="2" customFormat="1">
      <c r="A933" s="41"/>
      <c r="B933" s="42"/>
      <c r="C933" s="43"/>
      <c r="D933" s="219" t="s">
        <v>128</v>
      </c>
      <c r="E933" s="43"/>
      <c r="F933" s="220" t="s">
        <v>1041</v>
      </c>
      <c r="G933" s="43"/>
      <c r="H933" s="43"/>
      <c r="I933" s="221"/>
      <c r="J933" s="43"/>
      <c r="K933" s="43"/>
      <c r="L933" s="47"/>
      <c r="M933" s="222"/>
      <c r="N933" s="223"/>
      <c r="O933" s="87"/>
      <c r="P933" s="87"/>
      <c r="Q933" s="87"/>
      <c r="R933" s="87"/>
      <c r="S933" s="87"/>
      <c r="T933" s="88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T933" s="19" t="s">
        <v>128</v>
      </c>
      <c r="AU933" s="19" t="s">
        <v>84</v>
      </c>
    </row>
    <row r="934" s="2" customFormat="1" ht="76.35" customHeight="1">
      <c r="A934" s="41"/>
      <c r="B934" s="42"/>
      <c r="C934" s="206" t="s">
        <v>1042</v>
      </c>
      <c r="D934" s="206" t="s">
        <v>121</v>
      </c>
      <c r="E934" s="207" t="s">
        <v>1043</v>
      </c>
      <c r="F934" s="208" t="s">
        <v>1044</v>
      </c>
      <c r="G934" s="209" t="s">
        <v>124</v>
      </c>
      <c r="H934" s="210">
        <v>2</v>
      </c>
      <c r="I934" s="211"/>
      <c r="J934" s="212">
        <f>ROUND(I934*H934,2)</f>
        <v>0</v>
      </c>
      <c r="K934" s="208" t="s">
        <v>21</v>
      </c>
      <c r="L934" s="47"/>
      <c r="M934" s="213" t="s">
        <v>21</v>
      </c>
      <c r="N934" s="214" t="s">
        <v>45</v>
      </c>
      <c r="O934" s="87"/>
      <c r="P934" s="215">
        <f>O934*H934</f>
        <v>0</v>
      </c>
      <c r="Q934" s="215">
        <v>0</v>
      </c>
      <c r="R934" s="215">
        <f>Q934*H934</f>
        <v>0</v>
      </c>
      <c r="S934" s="215">
        <v>0</v>
      </c>
      <c r="T934" s="216">
        <f>S934*H934</f>
        <v>0</v>
      </c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R934" s="217" t="s">
        <v>327</v>
      </c>
      <c r="AT934" s="217" t="s">
        <v>121</v>
      </c>
      <c r="AU934" s="217" t="s">
        <v>84</v>
      </c>
      <c r="AY934" s="19" t="s">
        <v>118</v>
      </c>
      <c r="BE934" s="218">
        <f>IF(N934="základní",J934,0)</f>
        <v>0</v>
      </c>
      <c r="BF934" s="218">
        <f>IF(N934="snížená",J934,0)</f>
        <v>0</v>
      </c>
      <c r="BG934" s="218">
        <f>IF(N934="zákl. přenesená",J934,0)</f>
        <v>0</v>
      </c>
      <c r="BH934" s="218">
        <f>IF(N934="sníž. přenesená",J934,0)</f>
        <v>0</v>
      </c>
      <c r="BI934" s="218">
        <f>IF(N934="nulová",J934,0)</f>
        <v>0</v>
      </c>
      <c r="BJ934" s="19" t="s">
        <v>79</v>
      </c>
      <c r="BK934" s="218">
        <f>ROUND(I934*H934,2)</f>
        <v>0</v>
      </c>
      <c r="BL934" s="19" t="s">
        <v>327</v>
      </c>
      <c r="BM934" s="217" t="s">
        <v>1045</v>
      </c>
    </row>
    <row r="935" s="2" customFormat="1">
      <c r="A935" s="41"/>
      <c r="B935" s="42"/>
      <c r="C935" s="43"/>
      <c r="D935" s="219" t="s">
        <v>128</v>
      </c>
      <c r="E935" s="43"/>
      <c r="F935" s="220" t="s">
        <v>1046</v>
      </c>
      <c r="G935" s="43"/>
      <c r="H935" s="43"/>
      <c r="I935" s="221"/>
      <c r="J935" s="43"/>
      <c r="K935" s="43"/>
      <c r="L935" s="47"/>
      <c r="M935" s="222"/>
      <c r="N935" s="223"/>
      <c r="O935" s="87"/>
      <c r="P935" s="87"/>
      <c r="Q935" s="87"/>
      <c r="R935" s="87"/>
      <c r="S935" s="87"/>
      <c r="T935" s="88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T935" s="19" t="s">
        <v>128</v>
      </c>
      <c r="AU935" s="19" t="s">
        <v>84</v>
      </c>
    </row>
    <row r="936" s="2" customFormat="1" ht="76.35" customHeight="1">
      <c r="A936" s="41"/>
      <c r="B936" s="42"/>
      <c r="C936" s="206" t="s">
        <v>1047</v>
      </c>
      <c r="D936" s="206" t="s">
        <v>121</v>
      </c>
      <c r="E936" s="207" t="s">
        <v>1048</v>
      </c>
      <c r="F936" s="208" t="s">
        <v>1049</v>
      </c>
      <c r="G936" s="209" t="s">
        <v>124</v>
      </c>
      <c r="H936" s="210">
        <v>2</v>
      </c>
      <c r="I936" s="211"/>
      <c r="J936" s="212">
        <f>ROUND(I936*H936,2)</f>
        <v>0</v>
      </c>
      <c r="K936" s="208" t="s">
        <v>21</v>
      </c>
      <c r="L936" s="47"/>
      <c r="M936" s="213" t="s">
        <v>21</v>
      </c>
      <c r="N936" s="214" t="s">
        <v>45</v>
      </c>
      <c r="O936" s="87"/>
      <c r="P936" s="215">
        <f>O936*H936</f>
        <v>0</v>
      </c>
      <c r="Q936" s="215">
        <v>0</v>
      </c>
      <c r="R936" s="215">
        <f>Q936*H936</f>
        <v>0</v>
      </c>
      <c r="S936" s="215">
        <v>0</v>
      </c>
      <c r="T936" s="216">
        <f>S936*H936</f>
        <v>0</v>
      </c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R936" s="217" t="s">
        <v>327</v>
      </c>
      <c r="AT936" s="217" t="s">
        <v>121</v>
      </c>
      <c r="AU936" s="217" t="s">
        <v>84</v>
      </c>
      <c r="AY936" s="19" t="s">
        <v>118</v>
      </c>
      <c r="BE936" s="218">
        <f>IF(N936="základní",J936,0)</f>
        <v>0</v>
      </c>
      <c r="BF936" s="218">
        <f>IF(N936="snížená",J936,0)</f>
        <v>0</v>
      </c>
      <c r="BG936" s="218">
        <f>IF(N936="zákl. přenesená",J936,0)</f>
        <v>0</v>
      </c>
      <c r="BH936" s="218">
        <f>IF(N936="sníž. přenesená",J936,0)</f>
        <v>0</v>
      </c>
      <c r="BI936" s="218">
        <f>IF(N936="nulová",J936,0)</f>
        <v>0</v>
      </c>
      <c r="BJ936" s="19" t="s">
        <v>79</v>
      </c>
      <c r="BK936" s="218">
        <f>ROUND(I936*H936,2)</f>
        <v>0</v>
      </c>
      <c r="BL936" s="19" t="s">
        <v>327</v>
      </c>
      <c r="BM936" s="217" t="s">
        <v>1050</v>
      </c>
    </row>
    <row r="937" s="2" customFormat="1">
      <c r="A937" s="41"/>
      <c r="B937" s="42"/>
      <c r="C937" s="43"/>
      <c r="D937" s="219" t="s">
        <v>128</v>
      </c>
      <c r="E937" s="43"/>
      <c r="F937" s="220" t="s">
        <v>1051</v>
      </c>
      <c r="G937" s="43"/>
      <c r="H937" s="43"/>
      <c r="I937" s="221"/>
      <c r="J937" s="43"/>
      <c r="K937" s="43"/>
      <c r="L937" s="47"/>
      <c r="M937" s="222"/>
      <c r="N937" s="223"/>
      <c r="O937" s="87"/>
      <c r="P937" s="87"/>
      <c r="Q937" s="87"/>
      <c r="R937" s="87"/>
      <c r="S937" s="87"/>
      <c r="T937" s="88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T937" s="19" t="s">
        <v>128</v>
      </c>
      <c r="AU937" s="19" t="s">
        <v>84</v>
      </c>
    </row>
    <row r="938" s="2" customFormat="1" ht="44.25" customHeight="1">
      <c r="A938" s="41"/>
      <c r="B938" s="42"/>
      <c r="C938" s="206" t="s">
        <v>1052</v>
      </c>
      <c r="D938" s="206" t="s">
        <v>121</v>
      </c>
      <c r="E938" s="207" t="s">
        <v>1053</v>
      </c>
      <c r="F938" s="208" t="s">
        <v>1054</v>
      </c>
      <c r="G938" s="209" t="s">
        <v>124</v>
      </c>
      <c r="H938" s="210">
        <v>6</v>
      </c>
      <c r="I938" s="211"/>
      <c r="J938" s="212">
        <f>ROUND(I938*H938,2)</f>
        <v>0</v>
      </c>
      <c r="K938" s="208" t="s">
        <v>21</v>
      </c>
      <c r="L938" s="47"/>
      <c r="M938" s="213" t="s">
        <v>21</v>
      </c>
      <c r="N938" s="214" t="s">
        <v>45</v>
      </c>
      <c r="O938" s="87"/>
      <c r="P938" s="215">
        <f>O938*H938</f>
        <v>0</v>
      </c>
      <c r="Q938" s="215">
        <v>0</v>
      </c>
      <c r="R938" s="215">
        <f>Q938*H938</f>
        <v>0</v>
      </c>
      <c r="S938" s="215">
        <v>0</v>
      </c>
      <c r="T938" s="216">
        <f>S938*H938</f>
        <v>0</v>
      </c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R938" s="217" t="s">
        <v>327</v>
      </c>
      <c r="AT938" s="217" t="s">
        <v>121</v>
      </c>
      <c r="AU938" s="217" t="s">
        <v>84</v>
      </c>
      <c r="AY938" s="19" t="s">
        <v>118</v>
      </c>
      <c r="BE938" s="218">
        <f>IF(N938="základní",J938,0)</f>
        <v>0</v>
      </c>
      <c r="BF938" s="218">
        <f>IF(N938="snížená",J938,0)</f>
        <v>0</v>
      </c>
      <c r="BG938" s="218">
        <f>IF(N938="zákl. přenesená",J938,0)</f>
        <v>0</v>
      </c>
      <c r="BH938" s="218">
        <f>IF(N938="sníž. přenesená",J938,0)</f>
        <v>0</v>
      </c>
      <c r="BI938" s="218">
        <f>IF(N938="nulová",J938,0)</f>
        <v>0</v>
      </c>
      <c r="BJ938" s="19" t="s">
        <v>79</v>
      </c>
      <c r="BK938" s="218">
        <f>ROUND(I938*H938,2)</f>
        <v>0</v>
      </c>
      <c r="BL938" s="19" t="s">
        <v>327</v>
      </c>
      <c r="BM938" s="217" t="s">
        <v>1055</v>
      </c>
    </row>
    <row r="939" s="2" customFormat="1">
      <c r="A939" s="41"/>
      <c r="B939" s="42"/>
      <c r="C939" s="43"/>
      <c r="D939" s="219" t="s">
        <v>128</v>
      </c>
      <c r="E939" s="43"/>
      <c r="F939" s="220" t="s">
        <v>1056</v>
      </c>
      <c r="G939" s="43"/>
      <c r="H939" s="43"/>
      <c r="I939" s="221"/>
      <c r="J939" s="43"/>
      <c r="K939" s="43"/>
      <c r="L939" s="47"/>
      <c r="M939" s="222"/>
      <c r="N939" s="223"/>
      <c r="O939" s="87"/>
      <c r="P939" s="87"/>
      <c r="Q939" s="87"/>
      <c r="R939" s="87"/>
      <c r="S939" s="87"/>
      <c r="T939" s="88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T939" s="19" t="s">
        <v>128</v>
      </c>
      <c r="AU939" s="19" t="s">
        <v>84</v>
      </c>
    </row>
    <row r="940" s="2" customFormat="1" ht="49.05" customHeight="1">
      <c r="A940" s="41"/>
      <c r="B940" s="42"/>
      <c r="C940" s="206" t="s">
        <v>1057</v>
      </c>
      <c r="D940" s="206" t="s">
        <v>121</v>
      </c>
      <c r="E940" s="207" t="s">
        <v>1058</v>
      </c>
      <c r="F940" s="208" t="s">
        <v>1059</v>
      </c>
      <c r="G940" s="209" t="s">
        <v>124</v>
      </c>
      <c r="H940" s="210">
        <v>1</v>
      </c>
      <c r="I940" s="211"/>
      <c r="J940" s="212">
        <f>ROUND(I940*H940,2)</f>
        <v>0</v>
      </c>
      <c r="K940" s="208" t="s">
        <v>21</v>
      </c>
      <c r="L940" s="47"/>
      <c r="M940" s="213" t="s">
        <v>21</v>
      </c>
      <c r="N940" s="214" t="s">
        <v>45</v>
      </c>
      <c r="O940" s="87"/>
      <c r="P940" s="215">
        <f>O940*H940</f>
        <v>0</v>
      </c>
      <c r="Q940" s="215">
        <v>0</v>
      </c>
      <c r="R940" s="215">
        <f>Q940*H940</f>
        <v>0</v>
      </c>
      <c r="S940" s="215">
        <v>0</v>
      </c>
      <c r="T940" s="216">
        <f>S940*H940</f>
        <v>0</v>
      </c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R940" s="217" t="s">
        <v>327</v>
      </c>
      <c r="AT940" s="217" t="s">
        <v>121</v>
      </c>
      <c r="AU940" s="217" t="s">
        <v>84</v>
      </c>
      <c r="AY940" s="19" t="s">
        <v>118</v>
      </c>
      <c r="BE940" s="218">
        <f>IF(N940="základní",J940,0)</f>
        <v>0</v>
      </c>
      <c r="BF940" s="218">
        <f>IF(N940="snížená",J940,0)</f>
        <v>0</v>
      </c>
      <c r="BG940" s="218">
        <f>IF(N940="zákl. přenesená",J940,0)</f>
        <v>0</v>
      </c>
      <c r="BH940" s="218">
        <f>IF(N940="sníž. přenesená",J940,0)</f>
        <v>0</v>
      </c>
      <c r="BI940" s="218">
        <f>IF(N940="nulová",J940,0)</f>
        <v>0</v>
      </c>
      <c r="BJ940" s="19" t="s">
        <v>79</v>
      </c>
      <c r="BK940" s="218">
        <f>ROUND(I940*H940,2)</f>
        <v>0</v>
      </c>
      <c r="BL940" s="19" t="s">
        <v>327</v>
      </c>
      <c r="BM940" s="217" t="s">
        <v>1060</v>
      </c>
    </row>
    <row r="941" s="2" customFormat="1">
      <c r="A941" s="41"/>
      <c r="B941" s="42"/>
      <c r="C941" s="43"/>
      <c r="D941" s="219" t="s">
        <v>128</v>
      </c>
      <c r="E941" s="43"/>
      <c r="F941" s="220" t="s">
        <v>1061</v>
      </c>
      <c r="G941" s="43"/>
      <c r="H941" s="43"/>
      <c r="I941" s="221"/>
      <c r="J941" s="43"/>
      <c r="K941" s="43"/>
      <c r="L941" s="47"/>
      <c r="M941" s="222"/>
      <c r="N941" s="223"/>
      <c r="O941" s="87"/>
      <c r="P941" s="87"/>
      <c r="Q941" s="87"/>
      <c r="R941" s="87"/>
      <c r="S941" s="87"/>
      <c r="T941" s="88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T941" s="19" t="s">
        <v>128</v>
      </c>
      <c r="AU941" s="19" t="s">
        <v>84</v>
      </c>
    </row>
    <row r="942" s="2" customFormat="1" ht="44.25" customHeight="1">
      <c r="A942" s="41"/>
      <c r="B942" s="42"/>
      <c r="C942" s="206" t="s">
        <v>1062</v>
      </c>
      <c r="D942" s="206" t="s">
        <v>121</v>
      </c>
      <c r="E942" s="207" t="s">
        <v>1063</v>
      </c>
      <c r="F942" s="208" t="s">
        <v>1064</v>
      </c>
      <c r="G942" s="209" t="s">
        <v>124</v>
      </c>
      <c r="H942" s="210">
        <v>2</v>
      </c>
      <c r="I942" s="211"/>
      <c r="J942" s="212">
        <f>ROUND(I942*H942,2)</f>
        <v>0</v>
      </c>
      <c r="K942" s="208" t="s">
        <v>21</v>
      </c>
      <c r="L942" s="47"/>
      <c r="M942" s="213" t="s">
        <v>21</v>
      </c>
      <c r="N942" s="214" t="s">
        <v>45</v>
      </c>
      <c r="O942" s="87"/>
      <c r="P942" s="215">
        <f>O942*H942</f>
        <v>0</v>
      </c>
      <c r="Q942" s="215">
        <v>0</v>
      </c>
      <c r="R942" s="215">
        <f>Q942*H942</f>
        <v>0</v>
      </c>
      <c r="S942" s="215">
        <v>0</v>
      </c>
      <c r="T942" s="216">
        <f>S942*H942</f>
        <v>0</v>
      </c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R942" s="217" t="s">
        <v>327</v>
      </c>
      <c r="AT942" s="217" t="s">
        <v>121</v>
      </c>
      <c r="AU942" s="217" t="s">
        <v>84</v>
      </c>
      <c r="AY942" s="19" t="s">
        <v>118</v>
      </c>
      <c r="BE942" s="218">
        <f>IF(N942="základní",J942,0)</f>
        <v>0</v>
      </c>
      <c r="BF942" s="218">
        <f>IF(N942="snížená",J942,0)</f>
        <v>0</v>
      </c>
      <c r="BG942" s="218">
        <f>IF(N942="zákl. přenesená",J942,0)</f>
        <v>0</v>
      </c>
      <c r="BH942" s="218">
        <f>IF(N942="sníž. přenesená",J942,0)</f>
        <v>0</v>
      </c>
      <c r="BI942" s="218">
        <f>IF(N942="nulová",J942,0)</f>
        <v>0</v>
      </c>
      <c r="BJ942" s="19" t="s">
        <v>79</v>
      </c>
      <c r="BK942" s="218">
        <f>ROUND(I942*H942,2)</f>
        <v>0</v>
      </c>
      <c r="BL942" s="19" t="s">
        <v>327</v>
      </c>
      <c r="BM942" s="217" t="s">
        <v>1065</v>
      </c>
    </row>
    <row r="943" s="2" customFormat="1">
      <c r="A943" s="41"/>
      <c r="B943" s="42"/>
      <c r="C943" s="43"/>
      <c r="D943" s="219" t="s">
        <v>128</v>
      </c>
      <c r="E943" s="43"/>
      <c r="F943" s="220" t="s">
        <v>1066</v>
      </c>
      <c r="G943" s="43"/>
      <c r="H943" s="43"/>
      <c r="I943" s="221"/>
      <c r="J943" s="43"/>
      <c r="K943" s="43"/>
      <c r="L943" s="47"/>
      <c r="M943" s="222"/>
      <c r="N943" s="223"/>
      <c r="O943" s="87"/>
      <c r="P943" s="87"/>
      <c r="Q943" s="87"/>
      <c r="R943" s="87"/>
      <c r="S943" s="87"/>
      <c r="T943" s="88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T943" s="19" t="s">
        <v>128</v>
      </c>
      <c r="AU943" s="19" t="s">
        <v>84</v>
      </c>
    </row>
    <row r="944" s="2" customFormat="1" ht="44.25" customHeight="1">
      <c r="A944" s="41"/>
      <c r="B944" s="42"/>
      <c r="C944" s="206" t="s">
        <v>1067</v>
      </c>
      <c r="D944" s="206" t="s">
        <v>121</v>
      </c>
      <c r="E944" s="207" t="s">
        <v>1068</v>
      </c>
      <c r="F944" s="208" t="s">
        <v>1069</v>
      </c>
      <c r="G944" s="209" t="s">
        <v>124</v>
      </c>
      <c r="H944" s="210">
        <v>1</v>
      </c>
      <c r="I944" s="211"/>
      <c r="J944" s="212">
        <f>ROUND(I944*H944,2)</f>
        <v>0</v>
      </c>
      <c r="K944" s="208" t="s">
        <v>21</v>
      </c>
      <c r="L944" s="47"/>
      <c r="M944" s="213" t="s">
        <v>21</v>
      </c>
      <c r="N944" s="214" t="s">
        <v>45</v>
      </c>
      <c r="O944" s="87"/>
      <c r="P944" s="215">
        <f>O944*H944</f>
        <v>0</v>
      </c>
      <c r="Q944" s="215">
        <v>0</v>
      </c>
      <c r="R944" s="215">
        <f>Q944*H944</f>
        <v>0</v>
      </c>
      <c r="S944" s="215">
        <v>0</v>
      </c>
      <c r="T944" s="216">
        <f>S944*H944</f>
        <v>0</v>
      </c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R944" s="217" t="s">
        <v>327</v>
      </c>
      <c r="AT944" s="217" t="s">
        <v>121</v>
      </c>
      <c r="AU944" s="217" t="s">
        <v>84</v>
      </c>
      <c r="AY944" s="19" t="s">
        <v>118</v>
      </c>
      <c r="BE944" s="218">
        <f>IF(N944="základní",J944,0)</f>
        <v>0</v>
      </c>
      <c r="BF944" s="218">
        <f>IF(N944="snížená",J944,0)</f>
        <v>0</v>
      </c>
      <c r="BG944" s="218">
        <f>IF(N944="zákl. přenesená",J944,0)</f>
        <v>0</v>
      </c>
      <c r="BH944" s="218">
        <f>IF(N944="sníž. přenesená",J944,0)</f>
        <v>0</v>
      </c>
      <c r="BI944" s="218">
        <f>IF(N944="nulová",J944,0)</f>
        <v>0</v>
      </c>
      <c r="BJ944" s="19" t="s">
        <v>79</v>
      </c>
      <c r="BK944" s="218">
        <f>ROUND(I944*H944,2)</f>
        <v>0</v>
      </c>
      <c r="BL944" s="19" t="s">
        <v>327</v>
      </c>
      <c r="BM944" s="217" t="s">
        <v>1070</v>
      </c>
    </row>
    <row r="945" s="2" customFormat="1">
      <c r="A945" s="41"/>
      <c r="B945" s="42"/>
      <c r="C945" s="43"/>
      <c r="D945" s="219" t="s">
        <v>128</v>
      </c>
      <c r="E945" s="43"/>
      <c r="F945" s="220" t="s">
        <v>1071</v>
      </c>
      <c r="G945" s="43"/>
      <c r="H945" s="43"/>
      <c r="I945" s="221"/>
      <c r="J945" s="43"/>
      <c r="K945" s="43"/>
      <c r="L945" s="47"/>
      <c r="M945" s="222"/>
      <c r="N945" s="223"/>
      <c r="O945" s="87"/>
      <c r="P945" s="87"/>
      <c r="Q945" s="87"/>
      <c r="R945" s="87"/>
      <c r="S945" s="87"/>
      <c r="T945" s="88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T945" s="19" t="s">
        <v>128</v>
      </c>
      <c r="AU945" s="19" t="s">
        <v>84</v>
      </c>
    </row>
    <row r="946" s="2" customFormat="1" ht="49.05" customHeight="1">
      <c r="A946" s="41"/>
      <c r="B946" s="42"/>
      <c r="C946" s="206" t="s">
        <v>1072</v>
      </c>
      <c r="D946" s="206" t="s">
        <v>121</v>
      </c>
      <c r="E946" s="207" t="s">
        <v>1073</v>
      </c>
      <c r="F946" s="208" t="s">
        <v>1074</v>
      </c>
      <c r="G946" s="209" t="s">
        <v>124</v>
      </c>
      <c r="H946" s="210">
        <v>1</v>
      </c>
      <c r="I946" s="211"/>
      <c r="J946" s="212">
        <f>ROUND(I946*H946,2)</f>
        <v>0</v>
      </c>
      <c r="K946" s="208" t="s">
        <v>21</v>
      </c>
      <c r="L946" s="47"/>
      <c r="M946" s="213" t="s">
        <v>21</v>
      </c>
      <c r="N946" s="214" t="s">
        <v>45</v>
      </c>
      <c r="O946" s="87"/>
      <c r="P946" s="215">
        <f>O946*H946</f>
        <v>0</v>
      </c>
      <c r="Q946" s="215">
        <v>0</v>
      </c>
      <c r="R946" s="215">
        <f>Q946*H946</f>
        <v>0</v>
      </c>
      <c r="S946" s="215">
        <v>0</v>
      </c>
      <c r="T946" s="216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17" t="s">
        <v>327</v>
      </c>
      <c r="AT946" s="217" t="s">
        <v>121</v>
      </c>
      <c r="AU946" s="217" t="s">
        <v>84</v>
      </c>
      <c r="AY946" s="19" t="s">
        <v>118</v>
      </c>
      <c r="BE946" s="218">
        <f>IF(N946="základní",J946,0)</f>
        <v>0</v>
      </c>
      <c r="BF946" s="218">
        <f>IF(N946="snížená",J946,0)</f>
        <v>0</v>
      </c>
      <c r="BG946" s="218">
        <f>IF(N946="zákl. přenesená",J946,0)</f>
        <v>0</v>
      </c>
      <c r="BH946" s="218">
        <f>IF(N946="sníž. přenesená",J946,0)</f>
        <v>0</v>
      </c>
      <c r="BI946" s="218">
        <f>IF(N946="nulová",J946,0)</f>
        <v>0</v>
      </c>
      <c r="BJ946" s="19" t="s">
        <v>79</v>
      </c>
      <c r="BK946" s="218">
        <f>ROUND(I946*H946,2)</f>
        <v>0</v>
      </c>
      <c r="BL946" s="19" t="s">
        <v>327</v>
      </c>
      <c r="BM946" s="217" t="s">
        <v>1075</v>
      </c>
    </row>
    <row r="947" s="2" customFormat="1">
      <c r="A947" s="41"/>
      <c r="B947" s="42"/>
      <c r="C947" s="43"/>
      <c r="D947" s="219" t="s">
        <v>128</v>
      </c>
      <c r="E947" s="43"/>
      <c r="F947" s="220" t="s">
        <v>1076</v>
      </c>
      <c r="G947" s="43"/>
      <c r="H947" s="43"/>
      <c r="I947" s="221"/>
      <c r="J947" s="43"/>
      <c r="K947" s="43"/>
      <c r="L947" s="47"/>
      <c r="M947" s="222"/>
      <c r="N947" s="223"/>
      <c r="O947" s="87"/>
      <c r="P947" s="87"/>
      <c r="Q947" s="87"/>
      <c r="R947" s="87"/>
      <c r="S947" s="87"/>
      <c r="T947" s="88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T947" s="19" t="s">
        <v>128</v>
      </c>
      <c r="AU947" s="19" t="s">
        <v>84</v>
      </c>
    </row>
    <row r="948" s="2" customFormat="1" ht="44.25" customHeight="1">
      <c r="A948" s="41"/>
      <c r="B948" s="42"/>
      <c r="C948" s="206" t="s">
        <v>1077</v>
      </c>
      <c r="D948" s="206" t="s">
        <v>121</v>
      </c>
      <c r="E948" s="207" t="s">
        <v>1078</v>
      </c>
      <c r="F948" s="208" t="s">
        <v>1079</v>
      </c>
      <c r="G948" s="209" t="s">
        <v>124</v>
      </c>
      <c r="H948" s="210">
        <v>1</v>
      </c>
      <c r="I948" s="211"/>
      <c r="J948" s="212">
        <f>ROUND(I948*H948,2)</f>
        <v>0</v>
      </c>
      <c r="K948" s="208" t="s">
        <v>21</v>
      </c>
      <c r="L948" s="47"/>
      <c r="M948" s="213" t="s">
        <v>21</v>
      </c>
      <c r="N948" s="214" t="s">
        <v>45</v>
      </c>
      <c r="O948" s="87"/>
      <c r="P948" s="215">
        <f>O948*H948</f>
        <v>0</v>
      </c>
      <c r="Q948" s="215">
        <v>0</v>
      </c>
      <c r="R948" s="215">
        <f>Q948*H948</f>
        <v>0</v>
      </c>
      <c r="S948" s="215">
        <v>0</v>
      </c>
      <c r="T948" s="216">
        <f>S948*H948</f>
        <v>0</v>
      </c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R948" s="217" t="s">
        <v>327</v>
      </c>
      <c r="AT948" s="217" t="s">
        <v>121</v>
      </c>
      <c r="AU948" s="217" t="s">
        <v>84</v>
      </c>
      <c r="AY948" s="19" t="s">
        <v>118</v>
      </c>
      <c r="BE948" s="218">
        <f>IF(N948="základní",J948,0)</f>
        <v>0</v>
      </c>
      <c r="BF948" s="218">
        <f>IF(N948="snížená",J948,0)</f>
        <v>0</v>
      </c>
      <c r="BG948" s="218">
        <f>IF(N948="zákl. přenesená",J948,0)</f>
        <v>0</v>
      </c>
      <c r="BH948" s="218">
        <f>IF(N948="sníž. přenesená",J948,0)</f>
        <v>0</v>
      </c>
      <c r="BI948" s="218">
        <f>IF(N948="nulová",J948,0)</f>
        <v>0</v>
      </c>
      <c r="BJ948" s="19" t="s">
        <v>79</v>
      </c>
      <c r="BK948" s="218">
        <f>ROUND(I948*H948,2)</f>
        <v>0</v>
      </c>
      <c r="BL948" s="19" t="s">
        <v>327</v>
      </c>
      <c r="BM948" s="217" t="s">
        <v>1080</v>
      </c>
    </row>
    <row r="949" s="2" customFormat="1">
      <c r="A949" s="41"/>
      <c r="B949" s="42"/>
      <c r="C949" s="43"/>
      <c r="D949" s="219" t="s">
        <v>128</v>
      </c>
      <c r="E949" s="43"/>
      <c r="F949" s="220" t="s">
        <v>1081</v>
      </c>
      <c r="G949" s="43"/>
      <c r="H949" s="43"/>
      <c r="I949" s="221"/>
      <c r="J949" s="43"/>
      <c r="K949" s="43"/>
      <c r="L949" s="47"/>
      <c r="M949" s="222"/>
      <c r="N949" s="223"/>
      <c r="O949" s="87"/>
      <c r="P949" s="87"/>
      <c r="Q949" s="87"/>
      <c r="R949" s="87"/>
      <c r="S949" s="87"/>
      <c r="T949" s="88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T949" s="19" t="s">
        <v>128</v>
      </c>
      <c r="AU949" s="19" t="s">
        <v>84</v>
      </c>
    </row>
    <row r="950" s="2" customFormat="1" ht="55.5" customHeight="1">
      <c r="A950" s="41"/>
      <c r="B950" s="42"/>
      <c r="C950" s="206" t="s">
        <v>1082</v>
      </c>
      <c r="D950" s="206" t="s">
        <v>121</v>
      </c>
      <c r="E950" s="207" t="s">
        <v>1083</v>
      </c>
      <c r="F950" s="208" t="s">
        <v>1084</v>
      </c>
      <c r="G950" s="209" t="s">
        <v>124</v>
      </c>
      <c r="H950" s="210">
        <v>1</v>
      </c>
      <c r="I950" s="211"/>
      <c r="J950" s="212">
        <f>ROUND(I950*H950,2)</f>
        <v>0</v>
      </c>
      <c r="K950" s="208" t="s">
        <v>21</v>
      </c>
      <c r="L950" s="47"/>
      <c r="M950" s="213" t="s">
        <v>21</v>
      </c>
      <c r="N950" s="214" t="s">
        <v>45</v>
      </c>
      <c r="O950" s="87"/>
      <c r="P950" s="215">
        <f>O950*H950</f>
        <v>0</v>
      </c>
      <c r="Q950" s="215">
        <v>0</v>
      </c>
      <c r="R950" s="215">
        <f>Q950*H950</f>
        <v>0</v>
      </c>
      <c r="S950" s="215">
        <v>0</v>
      </c>
      <c r="T950" s="216">
        <f>S950*H950</f>
        <v>0</v>
      </c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R950" s="217" t="s">
        <v>327</v>
      </c>
      <c r="AT950" s="217" t="s">
        <v>121</v>
      </c>
      <c r="AU950" s="217" t="s">
        <v>84</v>
      </c>
      <c r="AY950" s="19" t="s">
        <v>118</v>
      </c>
      <c r="BE950" s="218">
        <f>IF(N950="základní",J950,0)</f>
        <v>0</v>
      </c>
      <c r="BF950" s="218">
        <f>IF(N950="snížená",J950,0)</f>
        <v>0</v>
      </c>
      <c r="BG950" s="218">
        <f>IF(N950="zákl. přenesená",J950,0)</f>
        <v>0</v>
      </c>
      <c r="BH950" s="218">
        <f>IF(N950="sníž. přenesená",J950,0)</f>
        <v>0</v>
      </c>
      <c r="BI950" s="218">
        <f>IF(N950="nulová",J950,0)</f>
        <v>0</v>
      </c>
      <c r="BJ950" s="19" t="s">
        <v>79</v>
      </c>
      <c r="BK950" s="218">
        <f>ROUND(I950*H950,2)</f>
        <v>0</v>
      </c>
      <c r="BL950" s="19" t="s">
        <v>327</v>
      </c>
      <c r="BM950" s="217" t="s">
        <v>1085</v>
      </c>
    </row>
    <row r="951" s="2" customFormat="1">
      <c r="A951" s="41"/>
      <c r="B951" s="42"/>
      <c r="C951" s="43"/>
      <c r="D951" s="219" t="s">
        <v>128</v>
      </c>
      <c r="E951" s="43"/>
      <c r="F951" s="220" t="s">
        <v>1086</v>
      </c>
      <c r="G951" s="43"/>
      <c r="H951" s="43"/>
      <c r="I951" s="221"/>
      <c r="J951" s="43"/>
      <c r="K951" s="43"/>
      <c r="L951" s="47"/>
      <c r="M951" s="222"/>
      <c r="N951" s="223"/>
      <c r="O951" s="87"/>
      <c r="P951" s="87"/>
      <c r="Q951" s="87"/>
      <c r="R951" s="87"/>
      <c r="S951" s="87"/>
      <c r="T951" s="88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T951" s="19" t="s">
        <v>128</v>
      </c>
      <c r="AU951" s="19" t="s">
        <v>84</v>
      </c>
    </row>
    <row r="952" s="2" customFormat="1" ht="76.35" customHeight="1">
      <c r="A952" s="41"/>
      <c r="B952" s="42"/>
      <c r="C952" s="206" t="s">
        <v>1087</v>
      </c>
      <c r="D952" s="206" t="s">
        <v>121</v>
      </c>
      <c r="E952" s="207" t="s">
        <v>1088</v>
      </c>
      <c r="F952" s="208" t="s">
        <v>1089</v>
      </c>
      <c r="G952" s="209" t="s">
        <v>124</v>
      </c>
      <c r="H952" s="210">
        <v>1</v>
      </c>
      <c r="I952" s="211"/>
      <c r="J952" s="212">
        <f>ROUND(I952*H952,2)</f>
        <v>0</v>
      </c>
      <c r="K952" s="208" t="s">
        <v>21</v>
      </c>
      <c r="L952" s="47"/>
      <c r="M952" s="213" t="s">
        <v>21</v>
      </c>
      <c r="N952" s="214" t="s">
        <v>45</v>
      </c>
      <c r="O952" s="87"/>
      <c r="P952" s="215">
        <f>O952*H952</f>
        <v>0</v>
      </c>
      <c r="Q952" s="215">
        <v>0</v>
      </c>
      <c r="R952" s="215">
        <f>Q952*H952</f>
        <v>0</v>
      </c>
      <c r="S952" s="215">
        <v>0</v>
      </c>
      <c r="T952" s="216">
        <f>S952*H952</f>
        <v>0</v>
      </c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R952" s="217" t="s">
        <v>327</v>
      </c>
      <c r="AT952" s="217" t="s">
        <v>121</v>
      </c>
      <c r="AU952" s="217" t="s">
        <v>84</v>
      </c>
      <c r="AY952" s="19" t="s">
        <v>118</v>
      </c>
      <c r="BE952" s="218">
        <f>IF(N952="základní",J952,0)</f>
        <v>0</v>
      </c>
      <c r="BF952" s="218">
        <f>IF(N952="snížená",J952,0)</f>
        <v>0</v>
      </c>
      <c r="BG952" s="218">
        <f>IF(N952="zákl. přenesená",J952,0)</f>
        <v>0</v>
      </c>
      <c r="BH952" s="218">
        <f>IF(N952="sníž. přenesená",J952,0)</f>
        <v>0</v>
      </c>
      <c r="BI952" s="218">
        <f>IF(N952="nulová",J952,0)</f>
        <v>0</v>
      </c>
      <c r="BJ952" s="19" t="s">
        <v>79</v>
      </c>
      <c r="BK952" s="218">
        <f>ROUND(I952*H952,2)</f>
        <v>0</v>
      </c>
      <c r="BL952" s="19" t="s">
        <v>327</v>
      </c>
      <c r="BM952" s="217" t="s">
        <v>1090</v>
      </c>
    </row>
    <row r="953" s="2" customFormat="1">
      <c r="A953" s="41"/>
      <c r="B953" s="42"/>
      <c r="C953" s="43"/>
      <c r="D953" s="219" t="s">
        <v>128</v>
      </c>
      <c r="E953" s="43"/>
      <c r="F953" s="220" t="s">
        <v>1091</v>
      </c>
      <c r="G953" s="43"/>
      <c r="H953" s="43"/>
      <c r="I953" s="221"/>
      <c r="J953" s="43"/>
      <c r="K953" s="43"/>
      <c r="L953" s="47"/>
      <c r="M953" s="222"/>
      <c r="N953" s="223"/>
      <c r="O953" s="87"/>
      <c r="P953" s="87"/>
      <c r="Q953" s="87"/>
      <c r="R953" s="87"/>
      <c r="S953" s="87"/>
      <c r="T953" s="88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T953" s="19" t="s">
        <v>128</v>
      </c>
      <c r="AU953" s="19" t="s">
        <v>84</v>
      </c>
    </row>
    <row r="954" s="2" customFormat="1" ht="78" customHeight="1">
      <c r="A954" s="41"/>
      <c r="B954" s="42"/>
      <c r="C954" s="206" t="s">
        <v>1092</v>
      </c>
      <c r="D954" s="206" t="s">
        <v>121</v>
      </c>
      <c r="E954" s="207" t="s">
        <v>1093</v>
      </c>
      <c r="F954" s="208" t="s">
        <v>1094</v>
      </c>
      <c r="G954" s="209" t="s">
        <v>124</v>
      </c>
      <c r="H954" s="210">
        <v>1</v>
      </c>
      <c r="I954" s="211"/>
      <c r="J954" s="212">
        <f>ROUND(I954*H954,2)</f>
        <v>0</v>
      </c>
      <c r="K954" s="208" t="s">
        <v>21</v>
      </c>
      <c r="L954" s="47"/>
      <c r="M954" s="213" t="s">
        <v>21</v>
      </c>
      <c r="N954" s="214" t="s">
        <v>45</v>
      </c>
      <c r="O954" s="87"/>
      <c r="P954" s="215">
        <f>O954*H954</f>
        <v>0</v>
      </c>
      <c r="Q954" s="215">
        <v>0</v>
      </c>
      <c r="R954" s="215">
        <f>Q954*H954</f>
        <v>0</v>
      </c>
      <c r="S954" s="215">
        <v>0</v>
      </c>
      <c r="T954" s="216">
        <f>S954*H954</f>
        <v>0</v>
      </c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R954" s="217" t="s">
        <v>327</v>
      </c>
      <c r="AT954" s="217" t="s">
        <v>121</v>
      </c>
      <c r="AU954" s="217" t="s">
        <v>84</v>
      </c>
      <c r="AY954" s="19" t="s">
        <v>118</v>
      </c>
      <c r="BE954" s="218">
        <f>IF(N954="základní",J954,0)</f>
        <v>0</v>
      </c>
      <c r="BF954" s="218">
        <f>IF(N954="snížená",J954,0)</f>
        <v>0</v>
      </c>
      <c r="BG954" s="218">
        <f>IF(N954="zákl. přenesená",J954,0)</f>
        <v>0</v>
      </c>
      <c r="BH954" s="218">
        <f>IF(N954="sníž. přenesená",J954,0)</f>
        <v>0</v>
      </c>
      <c r="BI954" s="218">
        <f>IF(N954="nulová",J954,0)</f>
        <v>0</v>
      </c>
      <c r="BJ954" s="19" t="s">
        <v>79</v>
      </c>
      <c r="BK954" s="218">
        <f>ROUND(I954*H954,2)</f>
        <v>0</v>
      </c>
      <c r="BL954" s="19" t="s">
        <v>327</v>
      </c>
      <c r="BM954" s="217" t="s">
        <v>1095</v>
      </c>
    </row>
    <row r="955" s="2" customFormat="1">
      <c r="A955" s="41"/>
      <c r="B955" s="42"/>
      <c r="C955" s="43"/>
      <c r="D955" s="219" t="s">
        <v>128</v>
      </c>
      <c r="E955" s="43"/>
      <c r="F955" s="220" t="s">
        <v>1096</v>
      </c>
      <c r="G955" s="43"/>
      <c r="H955" s="43"/>
      <c r="I955" s="221"/>
      <c r="J955" s="43"/>
      <c r="K955" s="43"/>
      <c r="L955" s="47"/>
      <c r="M955" s="222"/>
      <c r="N955" s="223"/>
      <c r="O955" s="87"/>
      <c r="P955" s="87"/>
      <c r="Q955" s="87"/>
      <c r="R955" s="87"/>
      <c r="S955" s="87"/>
      <c r="T955" s="88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T955" s="19" t="s">
        <v>128</v>
      </c>
      <c r="AU955" s="19" t="s">
        <v>84</v>
      </c>
    </row>
    <row r="956" s="2" customFormat="1" ht="62.7" customHeight="1">
      <c r="A956" s="41"/>
      <c r="B956" s="42"/>
      <c r="C956" s="206" t="s">
        <v>1097</v>
      </c>
      <c r="D956" s="206" t="s">
        <v>121</v>
      </c>
      <c r="E956" s="207" t="s">
        <v>1098</v>
      </c>
      <c r="F956" s="208" t="s">
        <v>1099</v>
      </c>
      <c r="G956" s="209" t="s">
        <v>124</v>
      </c>
      <c r="H956" s="210">
        <v>1</v>
      </c>
      <c r="I956" s="211"/>
      <c r="J956" s="212">
        <f>ROUND(I956*H956,2)</f>
        <v>0</v>
      </c>
      <c r="K956" s="208" t="s">
        <v>21</v>
      </c>
      <c r="L956" s="47"/>
      <c r="M956" s="213" t="s">
        <v>21</v>
      </c>
      <c r="N956" s="214" t="s">
        <v>45</v>
      </c>
      <c r="O956" s="87"/>
      <c r="P956" s="215">
        <f>O956*H956</f>
        <v>0</v>
      </c>
      <c r="Q956" s="215">
        <v>0</v>
      </c>
      <c r="R956" s="215">
        <f>Q956*H956</f>
        <v>0</v>
      </c>
      <c r="S956" s="215">
        <v>0</v>
      </c>
      <c r="T956" s="216">
        <f>S956*H956</f>
        <v>0</v>
      </c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R956" s="217" t="s">
        <v>327</v>
      </c>
      <c r="AT956" s="217" t="s">
        <v>121</v>
      </c>
      <c r="AU956" s="217" t="s">
        <v>84</v>
      </c>
      <c r="AY956" s="19" t="s">
        <v>118</v>
      </c>
      <c r="BE956" s="218">
        <f>IF(N956="základní",J956,0)</f>
        <v>0</v>
      </c>
      <c r="BF956" s="218">
        <f>IF(N956="snížená",J956,0)</f>
        <v>0</v>
      </c>
      <c r="BG956" s="218">
        <f>IF(N956="zákl. přenesená",J956,0)</f>
        <v>0</v>
      </c>
      <c r="BH956" s="218">
        <f>IF(N956="sníž. přenesená",J956,0)</f>
        <v>0</v>
      </c>
      <c r="BI956" s="218">
        <f>IF(N956="nulová",J956,0)</f>
        <v>0</v>
      </c>
      <c r="BJ956" s="19" t="s">
        <v>79</v>
      </c>
      <c r="BK956" s="218">
        <f>ROUND(I956*H956,2)</f>
        <v>0</v>
      </c>
      <c r="BL956" s="19" t="s">
        <v>327</v>
      </c>
      <c r="BM956" s="217" t="s">
        <v>1100</v>
      </c>
    </row>
    <row r="957" s="2" customFormat="1">
      <c r="A957" s="41"/>
      <c r="B957" s="42"/>
      <c r="C957" s="43"/>
      <c r="D957" s="219" t="s">
        <v>128</v>
      </c>
      <c r="E957" s="43"/>
      <c r="F957" s="220" t="s">
        <v>1101</v>
      </c>
      <c r="G957" s="43"/>
      <c r="H957" s="43"/>
      <c r="I957" s="221"/>
      <c r="J957" s="43"/>
      <c r="K957" s="43"/>
      <c r="L957" s="47"/>
      <c r="M957" s="222"/>
      <c r="N957" s="223"/>
      <c r="O957" s="87"/>
      <c r="P957" s="87"/>
      <c r="Q957" s="87"/>
      <c r="R957" s="87"/>
      <c r="S957" s="87"/>
      <c r="T957" s="88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T957" s="19" t="s">
        <v>128</v>
      </c>
      <c r="AU957" s="19" t="s">
        <v>84</v>
      </c>
    </row>
    <row r="958" s="2" customFormat="1" ht="78" customHeight="1">
      <c r="A958" s="41"/>
      <c r="B958" s="42"/>
      <c r="C958" s="206" t="s">
        <v>1102</v>
      </c>
      <c r="D958" s="206" t="s">
        <v>121</v>
      </c>
      <c r="E958" s="207" t="s">
        <v>1103</v>
      </c>
      <c r="F958" s="208" t="s">
        <v>1104</v>
      </c>
      <c r="G958" s="209" t="s">
        <v>124</v>
      </c>
      <c r="H958" s="210">
        <v>2</v>
      </c>
      <c r="I958" s="211"/>
      <c r="J958" s="212">
        <f>ROUND(I958*H958,2)</f>
        <v>0</v>
      </c>
      <c r="K958" s="208" t="s">
        <v>21</v>
      </c>
      <c r="L958" s="47"/>
      <c r="M958" s="213" t="s">
        <v>21</v>
      </c>
      <c r="N958" s="214" t="s">
        <v>45</v>
      </c>
      <c r="O958" s="87"/>
      <c r="P958" s="215">
        <f>O958*H958</f>
        <v>0</v>
      </c>
      <c r="Q958" s="215">
        <v>0</v>
      </c>
      <c r="R958" s="215">
        <f>Q958*H958</f>
        <v>0</v>
      </c>
      <c r="S958" s="215">
        <v>0</v>
      </c>
      <c r="T958" s="216">
        <f>S958*H958</f>
        <v>0</v>
      </c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R958" s="217" t="s">
        <v>327</v>
      </c>
      <c r="AT958" s="217" t="s">
        <v>121</v>
      </c>
      <c r="AU958" s="217" t="s">
        <v>84</v>
      </c>
      <c r="AY958" s="19" t="s">
        <v>118</v>
      </c>
      <c r="BE958" s="218">
        <f>IF(N958="základní",J958,0)</f>
        <v>0</v>
      </c>
      <c r="BF958" s="218">
        <f>IF(N958="snížená",J958,0)</f>
        <v>0</v>
      </c>
      <c r="BG958" s="218">
        <f>IF(N958="zákl. přenesená",J958,0)</f>
        <v>0</v>
      </c>
      <c r="BH958" s="218">
        <f>IF(N958="sníž. přenesená",J958,0)</f>
        <v>0</v>
      </c>
      <c r="BI958" s="218">
        <f>IF(N958="nulová",J958,0)</f>
        <v>0</v>
      </c>
      <c r="BJ958" s="19" t="s">
        <v>79</v>
      </c>
      <c r="BK958" s="218">
        <f>ROUND(I958*H958,2)</f>
        <v>0</v>
      </c>
      <c r="BL958" s="19" t="s">
        <v>327</v>
      </c>
      <c r="BM958" s="217" t="s">
        <v>1105</v>
      </c>
    </row>
    <row r="959" s="2" customFormat="1">
      <c r="A959" s="41"/>
      <c r="B959" s="42"/>
      <c r="C959" s="43"/>
      <c r="D959" s="219" t="s">
        <v>128</v>
      </c>
      <c r="E959" s="43"/>
      <c r="F959" s="220" t="s">
        <v>1106</v>
      </c>
      <c r="G959" s="43"/>
      <c r="H959" s="43"/>
      <c r="I959" s="221"/>
      <c r="J959" s="43"/>
      <c r="K959" s="43"/>
      <c r="L959" s="47"/>
      <c r="M959" s="222"/>
      <c r="N959" s="223"/>
      <c r="O959" s="87"/>
      <c r="P959" s="87"/>
      <c r="Q959" s="87"/>
      <c r="R959" s="87"/>
      <c r="S959" s="87"/>
      <c r="T959" s="88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T959" s="19" t="s">
        <v>128</v>
      </c>
      <c r="AU959" s="19" t="s">
        <v>84</v>
      </c>
    </row>
    <row r="960" s="2" customFormat="1" ht="78" customHeight="1">
      <c r="A960" s="41"/>
      <c r="B960" s="42"/>
      <c r="C960" s="206" t="s">
        <v>1107</v>
      </c>
      <c r="D960" s="206" t="s">
        <v>121</v>
      </c>
      <c r="E960" s="207" t="s">
        <v>1108</v>
      </c>
      <c r="F960" s="208" t="s">
        <v>1109</v>
      </c>
      <c r="G960" s="209" t="s">
        <v>124</v>
      </c>
      <c r="H960" s="210">
        <v>1</v>
      </c>
      <c r="I960" s="211"/>
      <c r="J960" s="212">
        <f>ROUND(I960*H960,2)</f>
        <v>0</v>
      </c>
      <c r="K960" s="208" t="s">
        <v>21</v>
      </c>
      <c r="L960" s="47"/>
      <c r="M960" s="213" t="s">
        <v>21</v>
      </c>
      <c r="N960" s="214" t="s">
        <v>45</v>
      </c>
      <c r="O960" s="87"/>
      <c r="P960" s="215">
        <f>O960*H960</f>
        <v>0</v>
      </c>
      <c r="Q960" s="215">
        <v>0</v>
      </c>
      <c r="R960" s="215">
        <f>Q960*H960</f>
        <v>0</v>
      </c>
      <c r="S960" s="215">
        <v>0</v>
      </c>
      <c r="T960" s="216">
        <f>S960*H960</f>
        <v>0</v>
      </c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R960" s="217" t="s">
        <v>327</v>
      </c>
      <c r="AT960" s="217" t="s">
        <v>121</v>
      </c>
      <c r="AU960" s="217" t="s">
        <v>84</v>
      </c>
      <c r="AY960" s="19" t="s">
        <v>118</v>
      </c>
      <c r="BE960" s="218">
        <f>IF(N960="základní",J960,0)</f>
        <v>0</v>
      </c>
      <c r="BF960" s="218">
        <f>IF(N960="snížená",J960,0)</f>
        <v>0</v>
      </c>
      <c r="BG960" s="218">
        <f>IF(N960="zákl. přenesená",J960,0)</f>
        <v>0</v>
      </c>
      <c r="BH960" s="218">
        <f>IF(N960="sníž. přenesená",J960,0)</f>
        <v>0</v>
      </c>
      <c r="BI960" s="218">
        <f>IF(N960="nulová",J960,0)</f>
        <v>0</v>
      </c>
      <c r="BJ960" s="19" t="s">
        <v>79</v>
      </c>
      <c r="BK960" s="218">
        <f>ROUND(I960*H960,2)</f>
        <v>0</v>
      </c>
      <c r="BL960" s="19" t="s">
        <v>327</v>
      </c>
      <c r="BM960" s="217" t="s">
        <v>1110</v>
      </c>
    </row>
    <row r="961" s="2" customFormat="1">
      <c r="A961" s="41"/>
      <c r="B961" s="42"/>
      <c r="C961" s="43"/>
      <c r="D961" s="219" t="s">
        <v>128</v>
      </c>
      <c r="E961" s="43"/>
      <c r="F961" s="220" t="s">
        <v>1111</v>
      </c>
      <c r="G961" s="43"/>
      <c r="H961" s="43"/>
      <c r="I961" s="221"/>
      <c r="J961" s="43"/>
      <c r="K961" s="43"/>
      <c r="L961" s="47"/>
      <c r="M961" s="222"/>
      <c r="N961" s="223"/>
      <c r="O961" s="87"/>
      <c r="P961" s="87"/>
      <c r="Q961" s="87"/>
      <c r="R961" s="87"/>
      <c r="S961" s="87"/>
      <c r="T961" s="88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T961" s="19" t="s">
        <v>128</v>
      </c>
      <c r="AU961" s="19" t="s">
        <v>84</v>
      </c>
    </row>
    <row r="962" s="2" customFormat="1" ht="78" customHeight="1">
      <c r="A962" s="41"/>
      <c r="B962" s="42"/>
      <c r="C962" s="206" t="s">
        <v>1112</v>
      </c>
      <c r="D962" s="206" t="s">
        <v>121</v>
      </c>
      <c r="E962" s="207" t="s">
        <v>1113</v>
      </c>
      <c r="F962" s="208" t="s">
        <v>1114</v>
      </c>
      <c r="G962" s="209" t="s">
        <v>124</v>
      </c>
      <c r="H962" s="210">
        <v>1</v>
      </c>
      <c r="I962" s="211"/>
      <c r="J962" s="212">
        <f>ROUND(I962*H962,2)</f>
        <v>0</v>
      </c>
      <c r="K962" s="208" t="s">
        <v>21</v>
      </c>
      <c r="L962" s="47"/>
      <c r="M962" s="213" t="s">
        <v>21</v>
      </c>
      <c r="N962" s="214" t="s">
        <v>45</v>
      </c>
      <c r="O962" s="87"/>
      <c r="P962" s="215">
        <f>O962*H962</f>
        <v>0</v>
      </c>
      <c r="Q962" s="215">
        <v>0</v>
      </c>
      <c r="R962" s="215">
        <f>Q962*H962</f>
        <v>0</v>
      </c>
      <c r="S962" s="215">
        <v>0</v>
      </c>
      <c r="T962" s="216">
        <f>S962*H962</f>
        <v>0</v>
      </c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R962" s="217" t="s">
        <v>327</v>
      </c>
      <c r="AT962" s="217" t="s">
        <v>121</v>
      </c>
      <c r="AU962" s="217" t="s">
        <v>84</v>
      </c>
      <c r="AY962" s="19" t="s">
        <v>118</v>
      </c>
      <c r="BE962" s="218">
        <f>IF(N962="základní",J962,0)</f>
        <v>0</v>
      </c>
      <c r="BF962" s="218">
        <f>IF(N962="snížená",J962,0)</f>
        <v>0</v>
      </c>
      <c r="BG962" s="218">
        <f>IF(N962="zákl. přenesená",J962,0)</f>
        <v>0</v>
      </c>
      <c r="BH962" s="218">
        <f>IF(N962="sníž. přenesená",J962,0)</f>
        <v>0</v>
      </c>
      <c r="BI962" s="218">
        <f>IF(N962="nulová",J962,0)</f>
        <v>0</v>
      </c>
      <c r="BJ962" s="19" t="s">
        <v>79</v>
      </c>
      <c r="BK962" s="218">
        <f>ROUND(I962*H962,2)</f>
        <v>0</v>
      </c>
      <c r="BL962" s="19" t="s">
        <v>327</v>
      </c>
      <c r="BM962" s="217" t="s">
        <v>1115</v>
      </c>
    </row>
    <row r="963" s="2" customFormat="1">
      <c r="A963" s="41"/>
      <c r="B963" s="42"/>
      <c r="C963" s="43"/>
      <c r="D963" s="219" t="s">
        <v>128</v>
      </c>
      <c r="E963" s="43"/>
      <c r="F963" s="220" t="s">
        <v>1116</v>
      </c>
      <c r="G963" s="43"/>
      <c r="H963" s="43"/>
      <c r="I963" s="221"/>
      <c r="J963" s="43"/>
      <c r="K963" s="43"/>
      <c r="L963" s="47"/>
      <c r="M963" s="222"/>
      <c r="N963" s="223"/>
      <c r="O963" s="87"/>
      <c r="P963" s="87"/>
      <c r="Q963" s="87"/>
      <c r="R963" s="87"/>
      <c r="S963" s="87"/>
      <c r="T963" s="88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T963" s="19" t="s">
        <v>128</v>
      </c>
      <c r="AU963" s="19" t="s">
        <v>84</v>
      </c>
    </row>
    <row r="964" s="2" customFormat="1" ht="49.05" customHeight="1">
      <c r="A964" s="41"/>
      <c r="B964" s="42"/>
      <c r="C964" s="206" t="s">
        <v>1117</v>
      </c>
      <c r="D964" s="206" t="s">
        <v>121</v>
      </c>
      <c r="E964" s="207" t="s">
        <v>1118</v>
      </c>
      <c r="F964" s="208" t="s">
        <v>1119</v>
      </c>
      <c r="G964" s="209" t="s">
        <v>124</v>
      </c>
      <c r="H964" s="210">
        <v>1</v>
      </c>
      <c r="I964" s="211"/>
      <c r="J964" s="212">
        <f>ROUND(I964*H964,2)</f>
        <v>0</v>
      </c>
      <c r="K964" s="208" t="s">
        <v>21</v>
      </c>
      <c r="L964" s="47"/>
      <c r="M964" s="213" t="s">
        <v>21</v>
      </c>
      <c r="N964" s="214" t="s">
        <v>45</v>
      </c>
      <c r="O964" s="87"/>
      <c r="P964" s="215">
        <f>O964*H964</f>
        <v>0</v>
      </c>
      <c r="Q964" s="215">
        <v>0</v>
      </c>
      <c r="R964" s="215">
        <f>Q964*H964</f>
        <v>0</v>
      </c>
      <c r="S964" s="215">
        <v>0</v>
      </c>
      <c r="T964" s="216">
        <f>S964*H964</f>
        <v>0</v>
      </c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R964" s="217" t="s">
        <v>327</v>
      </c>
      <c r="AT964" s="217" t="s">
        <v>121</v>
      </c>
      <c r="AU964" s="217" t="s">
        <v>84</v>
      </c>
      <c r="AY964" s="19" t="s">
        <v>118</v>
      </c>
      <c r="BE964" s="218">
        <f>IF(N964="základní",J964,0)</f>
        <v>0</v>
      </c>
      <c r="BF964" s="218">
        <f>IF(N964="snížená",J964,0)</f>
        <v>0</v>
      </c>
      <c r="BG964" s="218">
        <f>IF(N964="zákl. přenesená",J964,0)</f>
        <v>0</v>
      </c>
      <c r="BH964" s="218">
        <f>IF(N964="sníž. přenesená",J964,0)</f>
        <v>0</v>
      </c>
      <c r="BI964" s="218">
        <f>IF(N964="nulová",J964,0)</f>
        <v>0</v>
      </c>
      <c r="BJ964" s="19" t="s">
        <v>79</v>
      </c>
      <c r="BK964" s="218">
        <f>ROUND(I964*H964,2)</f>
        <v>0</v>
      </c>
      <c r="BL964" s="19" t="s">
        <v>327</v>
      </c>
      <c r="BM964" s="217" t="s">
        <v>1120</v>
      </c>
    </row>
    <row r="965" s="2" customFormat="1">
      <c r="A965" s="41"/>
      <c r="B965" s="42"/>
      <c r="C965" s="43"/>
      <c r="D965" s="219" t="s">
        <v>128</v>
      </c>
      <c r="E965" s="43"/>
      <c r="F965" s="220" t="s">
        <v>1121</v>
      </c>
      <c r="G965" s="43"/>
      <c r="H965" s="43"/>
      <c r="I965" s="221"/>
      <c r="J965" s="43"/>
      <c r="K965" s="43"/>
      <c r="L965" s="47"/>
      <c r="M965" s="222"/>
      <c r="N965" s="223"/>
      <c r="O965" s="87"/>
      <c r="P965" s="87"/>
      <c r="Q965" s="87"/>
      <c r="R965" s="87"/>
      <c r="S965" s="87"/>
      <c r="T965" s="88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T965" s="19" t="s">
        <v>128</v>
      </c>
      <c r="AU965" s="19" t="s">
        <v>84</v>
      </c>
    </row>
    <row r="966" s="2" customFormat="1" ht="55.5" customHeight="1">
      <c r="A966" s="41"/>
      <c r="B966" s="42"/>
      <c r="C966" s="206" t="s">
        <v>1122</v>
      </c>
      <c r="D966" s="206" t="s">
        <v>121</v>
      </c>
      <c r="E966" s="207" t="s">
        <v>1123</v>
      </c>
      <c r="F966" s="208" t="s">
        <v>1124</v>
      </c>
      <c r="G966" s="209" t="s">
        <v>124</v>
      </c>
      <c r="H966" s="210">
        <v>1</v>
      </c>
      <c r="I966" s="211"/>
      <c r="J966" s="212">
        <f>ROUND(I966*H966,2)</f>
        <v>0</v>
      </c>
      <c r="K966" s="208" t="s">
        <v>21</v>
      </c>
      <c r="L966" s="47"/>
      <c r="M966" s="213" t="s">
        <v>21</v>
      </c>
      <c r="N966" s="214" t="s">
        <v>45</v>
      </c>
      <c r="O966" s="87"/>
      <c r="P966" s="215">
        <f>O966*H966</f>
        <v>0</v>
      </c>
      <c r="Q966" s="215">
        <v>0</v>
      </c>
      <c r="R966" s="215">
        <f>Q966*H966</f>
        <v>0</v>
      </c>
      <c r="S966" s="215">
        <v>0</v>
      </c>
      <c r="T966" s="216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17" t="s">
        <v>327</v>
      </c>
      <c r="AT966" s="217" t="s">
        <v>121</v>
      </c>
      <c r="AU966" s="217" t="s">
        <v>84</v>
      </c>
      <c r="AY966" s="19" t="s">
        <v>118</v>
      </c>
      <c r="BE966" s="218">
        <f>IF(N966="základní",J966,0)</f>
        <v>0</v>
      </c>
      <c r="BF966" s="218">
        <f>IF(N966="snížená",J966,0)</f>
        <v>0</v>
      </c>
      <c r="BG966" s="218">
        <f>IF(N966="zákl. přenesená",J966,0)</f>
        <v>0</v>
      </c>
      <c r="BH966" s="218">
        <f>IF(N966="sníž. přenesená",J966,0)</f>
        <v>0</v>
      </c>
      <c r="BI966" s="218">
        <f>IF(N966="nulová",J966,0)</f>
        <v>0</v>
      </c>
      <c r="BJ966" s="19" t="s">
        <v>79</v>
      </c>
      <c r="BK966" s="218">
        <f>ROUND(I966*H966,2)</f>
        <v>0</v>
      </c>
      <c r="BL966" s="19" t="s">
        <v>327</v>
      </c>
      <c r="BM966" s="217" t="s">
        <v>1125</v>
      </c>
    </row>
    <row r="967" s="2" customFormat="1">
      <c r="A967" s="41"/>
      <c r="B967" s="42"/>
      <c r="C967" s="43"/>
      <c r="D967" s="219" t="s">
        <v>128</v>
      </c>
      <c r="E967" s="43"/>
      <c r="F967" s="220" t="s">
        <v>1126</v>
      </c>
      <c r="G967" s="43"/>
      <c r="H967" s="43"/>
      <c r="I967" s="221"/>
      <c r="J967" s="43"/>
      <c r="K967" s="43"/>
      <c r="L967" s="47"/>
      <c r="M967" s="222"/>
      <c r="N967" s="223"/>
      <c r="O967" s="87"/>
      <c r="P967" s="87"/>
      <c r="Q967" s="87"/>
      <c r="R967" s="87"/>
      <c r="S967" s="87"/>
      <c r="T967" s="88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T967" s="19" t="s">
        <v>128</v>
      </c>
      <c r="AU967" s="19" t="s">
        <v>84</v>
      </c>
    </row>
    <row r="968" s="2" customFormat="1" ht="49.05" customHeight="1">
      <c r="A968" s="41"/>
      <c r="B968" s="42"/>
      <c r="C968" s="206" t="s">
        <v>1127</v>
      </c>
      <c r="D968" s="206" t="s">
        <v>121</v>
      </c>
      <c r="E968" s="207" t="s">
        <v>1128</v>
      </c>
      <c r="F968" s="208" t="s">
        <v>1129</v>
      </c>
      <c r="G968" s="209" t="s">
        <v>124</v>
      </c>
      <c r="H968" s="210">
        <v>1</v>
      </c>
      <c r="I968" s="211"/>
      <c r="J968" s="212">
        <f>ROUND(I968*H968,2)</f>
        <v>0</v>
      </c>
      <c r="K968" s="208" t="s">
        <v>21</v>
      </c>
      <c r="L968" s="47"/>
      <c r="M968" s="213" t="s">
        <v>21</v>
      </c>
      <c r="N968" s="214" t="s">
        <v>45</v>
      </c>
      <c r="O968" s="87"/>
      <c r="P968" s="215">
        <f>O968*H968</f>
        <v>0</v>
      </c>
      <c r="Q968" s="215">
        <v>0</v>
      </c>
      <c r="R968" s="215">
        <f>Q968*H968</f>
        <v>0</v>
      </c>
      <c r="S968" s="215">
        <v>0</v>
      </c>
      <c r="T968" s="216">
        <f>S968*H968</f>
        <v>0</v>
      </c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R968" s="217" t="s">
        <v>327</v>
      </c>
      <c r="AT968" s="217" t="s">
        <v>121</v>
      </c>
      <c r="AU968" s="217" t="s">
        <v>84</v>
      </c>
      <c r="AY968" s="19" t="s">
        <v>118</v>
      </c>
      <c r="BE968" s="218">
        <f>IF(N968="základní",J968,0)</f>
        <v>0</v>
      </c>
      <c r="BF968" s="218">
        <f>IF(N968="snížená",J968,0)</f>
        <v>0</v>
      </c>
      <c r="BG968" s="218">
        <f>IF(N968="zákl. přenesená",J968,0)</f>
        <v>0</v>
      </c>
      <c r="BH968" s="218">
        <f>IF(N968="sníž. přenesená",J968,0)</f>
        <v>0</v>
      </c>
      <c r="BI968" s="218">
        <f>IF(N968="nulová",J968,0)</f>
        <v>0</v>
      </c>
      <c r="BJ968" s="19" t="s">
        <v>79</v>
      </c>
      <c r="BK968" s="218">
        <f>ROUND(I968*H968,2)</f>
        <v>0</v>
      </c>
      <c r="BL968" s="19" t="s">
        <v>327</v>
      </c>
      <c r="BM968" s="217" t="s">
        <v>1130</v>
      </c>
    </row>
    <row r="969" s="2" customFormat="1">
      <c r="A969" s="41"/>
      <c r="B969" s="42"/>
      <c r="C969" s="43"/>
      <c r="D969" s="219" t="s">
        <v>128</v>
      </c>
      <c r="E969" s="43"/>
      <c r="F969" s="220" t="s">
        <v>1131</v>
      </c>
      <c r="G969" s="43"/>
      <c r="H969" s="43"/>
      <c r="I969" s="221"/>
      <c r="J969" s="43"/>
      <c r="K969" s="43"/>
      <c r="L969" s="47"/>
      <c r="M969" s="222"/>
      <c r="N969" s="223"/>
      <c r="O969" s="87"/>
      <c r="P969" s="87"/>
      <c r="Q969" s="87"/>
      <c r="R969" s="87"/>
      <c r="S969" s="87"/>
      <c r="T969" s="88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T969" s="19" t="s">
        <v>128</v>
      </c>
      <c r="AU969" s="19" t="s">
        <v>84</v>
      </c>
    </row>
    <row r="970" s="2" customFormat="1" ht="62.7" customHeight="1">
      <c r="A970" s="41"/>
      <c r="B970" s="42"/>
      <c r="C970" s="206" t="s">
        <v>1132</v>
      </c>
      <c r="D970" s="206" t="s">
        <v>121</v>
      </c>
      <c r="E970" s="207" t="s">
        <v>1133</v>
      </c>
      <c r="F970" s="208" t="s">
        <v>1134</v>
      </c>
      <c r="G970" s="209" t="s">
        <v>124</v>
      </c>
      <c r="H970" s="210">
        <v>2</v>
      </c>
      <c r="I970" s="211"/>
      <c r="J970" s="212">
        <f>ROUND(I970*H970,2)</f>
        <v>0</v>
      </c>
      <c r="K970" s="208" t="s">
        <v>21</v>
      </c>
      <c r="L970" s="47"/>
      <c r="M970" s="213" t="s">
        <v>21</v>
      </c>
      <c r="N970" s="214" t="s">
        <v>45</v>
      </c>
      <c r="O970" s="87"/>
      <c r="P970" s="215">
        <f>O970*H970</f>
        <v>0</v>
      </c>
      <c r="Q970" s="215">
        <v>0</v>
      </c>
      <c r="R970" s="215">
        <f>Q970*H970</f>
        <v>0</v>
      </c>
      <c r="S970" s="215">
        <v>0</v>
      </c>
      <c r="T970" s="216">
        <f>S970*H970</f>
        <v>0</v>
      </c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R970" s="217" t="s">
        <v>327</v>
      </c>
      <c r="AT970" s="217" t="s">
        <v>121</v>
      </c>
      <c r="AU970" s="217" t="s">
        <v>84</v>
      </c>
      <c r="AY970" s="19" t="s">
        <v>118</v>
      </c>
      <c r="BE970" s="218">
        <f>IF(N970="základní",J970,0)</f>
        <v>0</v>
      </c>
      <c r="BF970" s="218">
        <f>IF(N970="snížená",J970,0)</f>
        <v>0</v>
      </c>
      <c r="BG970" s="218">
        <f>IF(N970="zákl. přenesená",J970,0)</f>
        <v>0</v>
      </c>
      <c r="BH970" s="218">
        <f>IF(N970="sníž. přenesená",J970,0)</f>
        <v>0</v>
      </c>
      <c r="BI970" s="218">
        <f>IF(N970="nulová",J970,0)</f>
        <v>0</v>
      </c>
      <c r="BJ970" s="19" t="s">
        <v>79</v>
      </c>
      <c r="BK970" s="218">
        <f>ROUND(I970*H970,2)</f>
        <v>0</v>
      </c>
      <c r="BL970" s="19" t="s">
        <v>327</v>
      </c>
      <c r="BM970" s="217" t="s">
        <v>1135</v>
      </c>
    </row>
    <row r="971" s="2" customFormat="1">
      <c r="A971" s="41"/>
      <c r="B971" s="42"/>
      <c r="C971" s="43"/>
      <c r="D971" s="219" t="s">
        <v>128</v>
      </c>
      <c r="E971" s="43"/>
      <c r="F971" s="220" t="s">
        <v>1136</v>
      </c>
      <c r="G971" s="43"/>
      <c r="H971" s="43"/>
      <c r="I971" s="221"/>
      <c r="J971" s="43"/>
      <c r="K971" s="43"/>
      <c r="L971" s="47"/>
      <c r="M971" s="222"/>
      <c r="N971" s="223"/>
      <c r="O971" s="87"/>
      <c r="P971" s="87"/>
      <c r="Q971" s="87"/>
      <c r="R971" s="87"/>
      <c r="S971" s="87"/>
      <c r="T971" s="88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T971" s="19" t="s">
        <v>128</v>
      </c>
      <c r="AU971" s="19" t="s">
        <v>84</v>
      </c>
    </row>
    <row r="972" s="2" customFormat="1" ht="62.7" customHeight="1">
      <c r="A972" s="41"/>
      <c r="B972" s="42"/>
      <c r="C972" s="206" t="s">
        <v>1137</v>
      </c>
      <c r="D972" s="206" t="s">
        <v>121</v>
      </c>
      <c r="E972" s="207" t="s">
        <v>1138</v>
      </c>
      <c r="F972" s="208" t="s">
        <v>1139</v>
      </c>
      <c r="G972" s="209" t="s">
        <v>124</v>
      </c>
      <c r="H972" s="210">
        <v>2</v>
      </c>
      <c r="I972" s="211"/>
      <c r="J972" s="212">
        <f>ROUND(I972*H972,2)</f>
        <v>0</v>
      </c>
      <c r="K972" s="208" t="s">
        <v>21</v>
      </c>
      <c r="L972" s="47"/>
      <c r="M972" s="213" t="s">
        <v>21</v>
      </c>
      <c r="N972" s="214" t="s">
        <v>45</v>
      </c>
      <c r="O972" s="87"/>
      <c r="P972" s="215">
        <f>O972*H972</f>
        <v>0</v>
      </c>
      <c r="Q972" s="215">
        <v>0</v>
      </c>
      <c r="R972" s="215">
        <f>Q972*H972</f>
        <v>0</v>
      </c>
      <c r="S972" s="215">
        <v>0</v>
      </c>
      <c r="T972" s="216">
        <f>S972*H972</f>
        <v>0</v>
      </c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R972" s="217" t="s">
        <v>327</v>
      </c>
      <c r="AT972" s="217" t="s">
        <v>121</v>
      </c>
      <c r="AU972" s="217" t="s">
        <v>84</v>
      </c>
      <c r="AY972" s="19" t="s">
        <v>118</v>
      </c>
      <c r="BE972" s="218">
        <f>IF(N972="základní",J972,0)</f>
        <v>0</v>
      </c>
      <c r="BF972" s="218">
        <f>IF(N972="snížená",J972,0)</f>
        <v>0</v>
      </c>
      <c r="BG972" s="218">
        <f>IF(N972="zákl. přenesená",J972,0)</f>
        <v>0</v>
      </c>
      <c r="BH972" s="218">
        <f>IF(N972="sníž. přenesená",J972,0)</f>
        <v>0</v>
      </c>
      <c r="BI972" s="218">
        <f>IF(N972="nulová",J972,0)</f>
        <v>0</v>
      </c>
      <c r="BJ972" s="19" t="s">
        <v>79</v>
      </c>
      <c r="BK972" s="218">
        <f>ROUND(I972*H972,2)</f>
        <v>0</v>
      </c>
      <c r="BL972" s="19" t="s">
        <v>327</v>
      </c>
      <c r="BM972" s="217" t="s">
        <v>1140</v>
      </c>
    </row>
    <row r="973" s="2" customFormat="1">
      <c r="A973" s="41"/>
      <c r="B973" s="42"/>
      <c r="C973" s="43"/>
      <c r="D973" s="219" t="s">
        <v>128</v>
      </c>
      <c r="E973" s="43"/>
      <c r="F973" s="220" t="s">
        <v>1141</v>
      </c>
      <c r="G973" s="43"/>
      <c r="H973" s="43"/>
      <c r="I973" s="221"/>
      <c r="J973" s="43"/>
      <c r="K973" s="43"/>
      <c r="L973" s="47"/>
      <c r="M973" s="222"/>
      <c r="N973" s="223"/>
      <c r="O973" s="87"/>
      <c r="P973" s="87"/>
      <c r="Q973" s="87"/>
      <c r="R973" s="87"/>
      <c r="S973" s="87"/>
      <c r="T973" s="88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T973" s="19" t="s">
        <v>128</v>
      </c>
      <c r="AU973" s="19" t="s">
        <v>84</v>
      </c>
    </row>
    <row r="974" s="2" customFormat="1" ht="55.5" customHeight="1">
      <c r="A974" s="41"/>
      <c r="B974" s="42"/>
      <c r="C974" s="206" t="s">
        <v>1142</v>
      </c>
      <c r="D974" s="206" t="s">
        <v>121</v>
      </c>
      <c r="E974" s="207" t="s">
        <v>1143</v>
      </c>
      <c r="F974" s="208" t="s">
        <v>1144</v>
      </c>
      <c r="G974" s="209" t="s">
        <v>124</v>
      </c>
      <c r="H974" s="210">
        <v>1</v>
      </c>
      <c r="I974" s="211"/>
      <c r="J974" s="212">
        <f>ROUND(I974*H974,2)</f>
        <v>0</v>
      </c>
      <c r="K974" s="208" t="s">
        <v>21</v>
      </c>
      <c r="L974" s="47"/>
      <c r="M974" s="213" t="s">
        <v>21</v>
      </c>
      <c r="N974" s="214" t="s">
        <v>45</v>
      </c>
      <c r="O974" s="87"/>
      <c r="P974" s="215">
        <f>O974*H974</f>
        <v>0</v>
      </c>
      <c r="Q974" s="215">
        <v>0</v>
      </c>
      <c r="R974" s="215">
        <f>Q974*H974</f>
        <v>0</v>
      </c>
      <c r="S974" s="215">
        <v>0</v>
      </c>
      <c r="T974" s="216">
        <f>S974*H974</f>
        <v>0</v>
      </c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R974" s="217" t="s">
        <v>327</v>
      </c>
      <c r="AT974" s="217" t="s">
        <v>121</v>
      </c>
      <c r="AU974" s="217" t="s">
        <v>84</v>
      </c>
      <c r="AY974" s="19" t="s">
        <v>118</v>
      </c>
      <c r="BE974" s="218">
        <f>IF(N974="základní",J974,0)</f>
        <v>0</v>
      </c>
      <c r="BF974" s="218">
        <f>IF(N974="snížená",J974,0)</f>
        <v>0</v>
      </c>
      <c r="BG974" s="218">
        <f>IF(N974="zákl. přenesená",J974,0)</f>
        <v>0</v>
      </c>
      <c r="BH974" s="218">
        <f>IF(N974="sníž. přenesená",J974,0)</f>
        <v>0</v>
      </c>
      <c r="BI974" s="218">
        <f>IF(N974="nulová",J974,0)</f>
        <v>0</v>
      </c>
      <c r="BJ974" s="19" t="s">
        <v>79</v>
      </c>
      <c r="BK974" s="218">
        <f>ROUND(I974*H974,2)</f>
        <v>0</v>
      </c>
      <c r="BL974" s="19" t="s">
        <v>327</v>
      </c>
      <c r="BM974" s="217" t="s">
        <v>1145</v>
      </c>
    </row>
    <row r="975" s="2" customFormat="1">
      <c r="A975" s="41"/>
      <c r="B975" s="42"/>
      <c r="C975" s="43"/>
      <c r="D975" s="219" t="s">
        <v>128</v>
      </c>
      <c r="E975" s="43"/>
      <c r="F975" s="220" t="s">
        <v>1146</v>
      </c>
      <c r="G975" s="43"/>
      <c r="H975" s="43"/>
      <c r="I975" s="221"/>
      <c r="J975" s="43"/>
      <c r="K975" s="43"/>
      <c r="L975" s="47"/>
      <c r="M975" s="222"/>
      <c r="N975" s="223"/>
      <c r="O975" s="87"/>
      <c r="P975" s="87"/>
      <c r="Q975" s="87"/>
      <c r="R975" s="87"/>
      <c r="S975" s="87"/>
      <c r="T975" s="88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T975" s="19" t="s">
        <v>128</v>
      </c>
      <c r="AU975" s="19" t="s">
        <v>84</v>
      </c>
    </row>
    <row r="976" s="2" customFormat="1" ht="55.5" customHeight="1">
      <c r="A976" s="41"/>
      <c r="B976" s="42"/>
      <c r="C976" s="206" t="s">
        <v>1147</v>
      </c>
      <c r="D976" s="206" t="s">
        <v>121</v>
      </c>
      <c r="E976" s="207" t="s">
        <v>1148</v>
      </c>
      <c r="F976" s="208" t="s">
        <v>1149</v>
      </c>
      <c r="G976" s="209" t="s">
        <v>124</v>
      </c>
      <c r="H976" s="210">
        <v>1</v>
      </c>
      <c r="I976" s="211"/>
      <c r="J976" s="212">
        <f>ROUND(I976*H976,2)</f>
        <v>0</v>
      </c>
      <c r="K976" s="208" t="s">
        <v>21</v>
      </c>
      <c r="L976" s="47"/>
      <c r="M976" s="213" t="s">
        <v>21</v>
      </c>
      <c r="N976" s="214" t="s">
        <v>45</v>
      </c>
      <c r="O976" s="87"/>
      <c r="P976" s="215">
        <f>O976*H976</f>
        <v>0</v>
      </c>
      <c r="Q976" s="215">
        <v>0</v>
      </c>
      <c r="R976" s="215">
        <f>Q976*H976</f>
        <v>0</v>
      </c>
      <c r="S976" s="215">
        <v>0</v>
      </c>
      <c r="T976" s="216">
        <f>S976*H976</f>
        <v>0</v>
      </c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R976" s="217" t="s">
        <v>327</v>
      </c>
      <c r="AT976" s="217" t="s">
        <v>121</v>
      </c>
      <c r="AU976" s="217" t="s">
        <v>84</v>
      </c>
      <c r="AY976" s="19" t="s">
        <v>118</v>
      </c>
      <c r="BE976" s="218">
        <f>IF(N976="základní",J976,0)</f>
        <v>0</v>
      </c>
      <c r="BF976" s="218">
        <f>IF(N976="snížená",J976,0)</f>
        <v>0</v>
      </c>
      <c r="BG976" s="218">
        <f>IF(N976="zákl. přenesená",J976,0)</f>
        <v>0</v>
      </c>
      <c r="BH976" s="218">
        <f>IF(N976="sníž. přenesená",J976,0)</f>
        <v>0</v>
      </c>
      <c r="BI976" s="218">
        <f>IF(N976="nulová",J976,0)</f>
        <v>0</v>
      </c>
      <c r="BJ976" s="19" t="s">
        <v>79</v>
      </c>
      <c r="BK976" s="218">
        <f>ROUND(I976*H976,2)</f>
        <v>0</v>
      </c>
      <c r="BL976" s="19" t="s">
        <v>327</v>
      </c>
      <c r="BM976" s="217" t="s">
        <v>1150</v>
      </c>
    </row>
    <row r="977" s="2" customFormat="1">
      <c r="A977" s="41"/>
      <c r="B977" s="42"/>
      <c r="C977" s="43"/>
      <c r="D977" s="219" t="s">
        <v>128</v>
      </c>
      <c r="E977" s="43"/>
      <c r="F977" s="220" t="s">
        <v>1151</v>
      </c>
      <c r="G977" s="43"/>
      <c r="H977" s="43"/>
      <c r="I977" s="221"/>
      <c r="J977" s="43"/>
      <c r="K977" s="43"/>
      <c r="L977" s="47"/>
      <c r="M977" s="222"/>
      <c r="N977" s="223"/>
      <c r="O977" s="87"/>
      <c r="P977" s="87"/>
      <c r="Q977" s="87"/>
      <c r="R977" s="87"/>
      <c r="S977" s="87"/>
      <c r="T977" s="88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T977" s="19" t="s">
        <v>128</v>
      </c>
      <c r="AU977" s="19" t="s">
        <v>84</v>
      </c>
    </row>
    <row r="978" s="2" customFormat="1" ht="49.05" customHeight="1">
      <c r="A978" s="41"/>
      <c r="B978" s="42"/>
      <c r="C978" s="206" t="s">
        <v>1152</v>
      </c>
      <c r="D978" s="206" t="s">
        <v>121</v>
      </c>
      <c r="E978" s="207" t="s">
        <v>1153</v>
      </c>
      <c r="F978" s="208" t="s">
        <v>1154</v>
      </c>
      <c r="G978" s="209" t="s">
        <v>124</v>
      </c>
      <c r="H978" s="210">
        <v>1</v>
      </c>
      <c r="I978" s="211"/>
      <c r="J978" s="212">
        <f>ROUND(I978*H978,2)</f>
        <v>0</v>
      </c>
      <c r="K978" s="208" t="s">
        <v>21</v>
      </c>
      <c r="L978" s="47"/>
      <c r="M978" s="213" t="s">
        <v>21</v>
      </c>
      <c r="N978" s="214" t="s">
        <v>45</v>
      </c>
      <c r="O978" s="87"/>
      <c r="P978" s="215">
        <f>O978*H978</f>
        <v>0</v>
      </c>
      <c r="Q978" s="215">
        <v>0</v>
      </c>
      <c r="R978" s="215">
        <f>Q978*H978</f>
        <v>0</v>
      </c>
      <c r="S978" s="215">
        <v>0</v>
      </c>
      <c r="T978" s="216">
        <f>S978*H978</f>
        <v>0</v>
      </c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R978" s="217" t="s">
        <v>327</v>
      </c>
      <c r="AT978" s="217" t="s">
        <v>121</v>
      </c>
      <c r="AU978" s="217" t="s">
        <v>84</v>
      </c>
      <c r="AY978" s="19" t="s">
        <v>118</v>
      </c>
      <c r="BE978" s="218">
        <f>IF(N978="základní",J978,0)</f>
        <v>0</v>
      </c>
      <c r="BF978" s="218">
        <f>IF(N978="snížená",J978,0)</f>
        <v>0</v>
      </c>
      <c r="BG978" s="218">
        <f>IF(N978="zákl. přenesená",J978,0)</f>
        <v>0</v>
      </c>
      <c r="BH978" s="218">
        <f>IF(N978="sníž. přenesená",J978,0)</f>
        <v>0</v>
      </c>
      <c r="BI978" s="218">
        <f>IF(N978="nulová",J978,0)</f>
        <v>0</v>
      </c>
      <c r="BJ978" s="19" t="s">
        <v>79</v>
      </c>
      <c r="BK978" s="218">
        <f>ROUND(I978*H978,2)</f>
        <v>0</v>
      </c>
      <c r="BL978" s="19" t="s">
        <v>327</v>
      </c>
      <c r="BM978" s="217" t="s">
        <v>1155</v>
      </c>
    </row>
    <row r="979" s="2" customFormat="1">
      <c r="A979" s="41"/>
      <c r="B979" s="42"/>
      <c r="C979" s="43"/>
      <c r="D979" s="219" t="s">
        <v>128</v>
      </c>
      <c r="E979" s="43"/>
      <c r="F979" s="220" t="s">
        <v>1156</v>
      </c>
      <c r="G979" s="43"/>
      <c r="H979" s="43"/>
      <c r="I979" s="221"/>
      <c r="J979" s="43"/>
      <c r="K979" s="43"/>
      <c r="L979" s="47"/>
      <c r="M979" s="222"/>
      <c r="N979" s="223"/>
      <c r="O979" s="87"/>
      <c r="P979" s="87"/>
      <c r="Q979" s="87"/>
      <c r="R979" s="87"/>
      <c r="S979" s="87"/>
      <c r="T979" s="88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T979" s="19" t="s">
        <v>128</v>
      </c>
      <c r="AU979" s="19" t="s">
        <v>84</v>
      </c>
    </row>
    <row r="980" s="2" customFormat="1" ht="49.05" customHeight="1">
      <c r="A980" s="41"/>
      <c r="B980" s="42"/>
      <c r="C980" s="206" t="s">
        <v>1157</v>
      </c>
      <c r="D980" s="206" t="s">
        <v>121</v>
      </c>
      <c r="E980" s="207" t="s">
        <v>1158</v>
      </c>
      <c r="F980" s="208" t="s">
        <v>1159</v>
      </c>
      <c r="G980" s="209" t="s">
        <v>124</v>
      </c>
      <c r="H980" s="210">
        <v>1</v>
      </c>
      <c r="I980" s="211"/>
      <c r="J980" s="212">
        <f>ROUND(I980*H980,2)</f>
        <v>0</v>
      </c>
      <c r="K980" s="208" t="s">
        <v>21</v>
      </c>
      <c r="L980" s="47"/>
      <c r="M980" s="213" t="s">
        <v>21</v>
      </c>
      <c r="N980" s="214" t="s">
        <v>45</v>
      </c>
      <c r="O980" s="87"/>
      <c r="P980" s="215">
        <f>O980*H980</f>
        <v>0</v>
      </c>
      <c r="Q980" s="215">
        <v>0</v>
      </c>
      <c r="R980" s="215">
        <f>Q980*H980</f>
        <v>0</v>
      </c>
      <c r="S980" s="215">
        <v>0</v>
      </c>
      <c r="T980" s="216">
        <f>S980*H980</f>
        <v>0</v>
      </c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R980" s="217" t="s">
        <v>327</v>
      </c>
      <c r="AT980" s="217" t="s">
        <v>121</v>
      </c>
      <c r="AU980" s="217" t="s">
        <v>84</v>
      </c>
      <c r="AY980" s="19" t="s">
        <v>118</v>
      </c>
      <c r="BE980" s="218">
        <f>IF(N980="základní",J980,0)</f>
        <v>0</v>
      </c>
      <c r="BF980" s="218">
        <f>IF(N980="snížená",J980,0)</f>
        <v>0</v>
      </c>
      <c r="BG980" s="218">
        <f>IF(N980="zákl. přenesená",J980,0)</f>
        <v>0</v>
      </c>
      <c r="BH980" s="218">
        <f>IF(N980="sníž. přenesená",J980,0)</f>
        <v>0</v>
      </c>
      <c r="BI980" s="218">
        <f>IF(N980="nulová",J980,0)</f>
        <v>0</v>
      </c>
      <c r="BJ980" s="19" t="s">
        <v>79</v>
      </c>
      <c r="BK980" s="218">
        <f>ROUND(I980*H980,2)</f>
        <v>0</v>
      </c>
      <c r="BL980" s="19" t="s">
        <v>327</v>
      </c>
      <c r="BM980" s="217" t="s">
        <v>1160</v>
      </c>
    </row>
    <row r="981" s="2" customFormat="1">
      <c r="A981" s="41"/>
      <c r="B981" s="42"/>
      <c r="C981" s="43"/>
      <c r="D981" s="219" t="s">
        <v>128</v>
      </c>
      <c r="E981" s="43"/>
      <c r="F981" s="220" t="s">
        <v>1161</v>
      </c>
      <c r="G981" s="43"/>
      <c r="H981" s="43"/>
      <c r="I981" s="221"/>
      <c r="J981" s="43"/>
      <c r="K981" s="43"/>
      <c r="L981" s="47"/>
      <c r="M981" s="222"/>
      <c r="N981" s="223"/>
      <c r="O981" s="87"/>
      <c r="P981" s="87"/>
      <c r="Q981" s="87"/>
      <c r="R981" s="87"/>
      <c r="S981" s="87"/>
      <c r="T981" s="88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T981" s="19" t="s">
        <v>128</v>
      </c>
      <c r="AU981" s="19" t="s">
        <v>84</v>
      </c>
    </row>
    <row r="982" s="2" customFormat="1" ht="62.7" customHeight="1">
      <c r="A982" s="41"/>
      <c r="B982" s="42"/>
      <c r="C982" s="206" t="s">
        <v>1162</v>
      </c>
      <c r="D982" s="206" t="s">
        <v>121</v>
      </c>
      <c r="E982" s="207" t="s">
        <v>1163</v>
      </c>
      <c r="F982" s="208" t="s">
        <v>1164</v>
      </c>
      <c r="G982" s="209" t="s">
        <v>124</v>
      </c>
      <c r="H982" s="210">
        <v>1</v>
      </c>
      <c r="I982" s="211"/>
      <c r="J982" s="212">
        <f>ROUND(I982*H982,2)</f>
        <v>0</v>
      </c>
      <c r="K982" s="208" t="s">
        <v>21</v>
      </c>
      <c r="L982" s="47"/>
      <c r="M982" s="213" t="s">
        <v>21</v>
      </c>
      <c r="N982" s="214" t="s">
        <v>45</v>
      </c>
      <c r="O982" s="87"/>
      <c r="P982" s="215">
        <f>O982*H982</f>
        <v>0</v>
      </c>
      <c r="Q982" s="215">
        <v>0</v>
      </c>
      <c r="R982" s="215">
        <f>Q982*H982</f>
        <v>0</v>
      </c>
      <c r="S982" s="215">
        <v>0</v>
      </c>
      <c r="T982" s="216">
        <f>S982*H982</f>
        <v>0</v>
      </c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R982" s="217" t="s">
        <v>327</v>
      </c>
      <c r="AT982" s="217" t="s">
        <v>121</v>
      </c>
      <c r="AU982" s="217" t="s">
        <v>84</v>
      </c>
      <c r="AY982" s="19" t="s">
        <v>118</v>
      </c>
      <c r="BE982" s="218">
        <f>IF(N982="základní",J982,0)</f>
        <v>0</v>
      </c>
      <c r="BF982" s="218">
        <f>IF(N982="snížená",J982,0)</f>
        <v>0</v>
      </c>
      <c r="BG982" s="218">
        <f>IF(N982="zákl. přenesená",J982,0)</f>
        <v>0</v>
      </c>
      <c r="BH982" s="218">
        <f>IF(N982="sníž. přenesená",J982,0)</f>
        <v>0</v>
      </c>
      <c r="BI982" s="218">
        <f>IF(N982="nulová",J982,0)</f>
        <v>0</v>
      </c>
      <c r="BJ982" s="19" t="s">
        <v>79</v>
      </c>
      <c r="BK982" s="218">
        <f>ROUND(I982*H982,2)</f>
        <v>0</v>
      </c>
      <c r="BL982" s="19" t="s">
        <v>327</v>
      </c>
      <c r="BM982" s="217" t="s">
        <v>1165</v>
      </c>
    </row>
    <row r="983" s="2" customFormat="1">
      <c r="A983" s="41"/>
      <c r="B983" s="42"/>
      <c r="C983" s="43"/>
      <c r="D983" s="219" t="s">
        <v>128</v>
      </c>
      <c r="E983" s="43"/>
      <c r="F983" s="220" t="s">
        <v>1166</v>
      </c>
      <c r="G983" s="43"/>
      <c r="H983" s="43"/>
      <c r="I983" s="221"/>
      <c r="J983" s="43"/>
      <c r="K983" s="43"/>
      <c r="L983" s="47"/>
      <c r="M983" s="222"/>
      <c r="N983" s="223"/>
      <c r="O983" s="87"/>
      <c r="P983" s="87"/>
      <c r="Q983" s="87"/>
      <c r="R983" s="87"/>
      <c r="S983" s="87"/>
      <c r="T983" s="88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T983" s="19" t="s">
        <v>128</v>
      </c>
      <c r="AU983" s="19" t="s">
        <v>84</v>
      </c>
    </row>
    <row r="984" s="2" customFormat="1" ht="62.7" customHeight="1">
      <c r="A984" s="41"/>
      <c r="B984" s="42"/>
      <c r="C984" s="206" t="s">
        <v>1167</v>
      </c>
      <c r="D984" s="206" t="s">
        <v>121</v>
      </c>
      <c r="E984" s="207" t="s">
        <v>1168</v>
      </c>
      <c r="F984" s="208" t="s">
        <v>1169</v>
      </c>
      <c r="G984" s="209" t="s">
        <v>124</v>
      </c>
      <c r="H984" s="210">
        <v>1</v>
      </c>
      <c r="I984" s="211"/>
      <c r="J984" s="212">
        <f>ROUND(I984*H984,2)</f>
        <v>0</v>
      </c>
      <c r="K984" s="208" t="s">
        <v>21</v>
      </c>
      <c r="L984" s="47"/>
      <c r="M984" s="213" t="s">
        <v>21</v>
      </c>
      <c r="N984" s="214" t="s">
        <v>45</v>
      </c>
      <c r="O984" s="87"/>
      <c r="P984" s="215">
        <f>O984*H984</f>
        <v>0</v>
      </c>
      <c r="Q984" s="215">
        <v>0</v>
      </c>
      <c r="R984" s="215">
        <f>Q984*H984</f>
        <v>0</v>
      </c>
      <c r="S984" s="215">
        <v>0</v>
      </c>
      <c r="T984" s="216">
        <f>S984*H984</f>
        <v>0</v>
      </c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R984" s="217" t="s">
        <v>327</v>
      </c>
      <c r="AT984" s="217" t="s">
        <v>121</v>
      </c>
      <c r="AU984" s="217" t="s">
        <v>84</v>
      </c>
      <c r="AY984" s="19" t="s">
        <v>118</v>
      </c>
      <c r="BE984" s="218">
        <f>IF(N984="základní",J984,0)</f>
        <v>0</v>
      </c>
      <c r="BF984" s="218">
        <f>IF(N984="snížená",J984,0)</f>
        <v>0</v>
      </c>
      <c r="BG984" s="218">
        <f>IF(N984="zákl. přenesená",J984,0)</f>
        <v>0</v>
      </c>
      <c r="BH984" s="218">
        <f>IF(N984="sníž. přenesená",J984,0)</f>
        <v>0</v>
      </c>
      <c r="BI984" s="218">
        <f>IF(N984="nulová",J984,0)</f>
        <v>0</v>
      </c>
      <c r="BJ984" s="19" t="s">
        <v>79</v>
      </c>
      <c r="BK984" s="218">
        <f>ROUND(I984*H984,2)</f>
        <v>0</v>
      </c>
      <c r="BL984" s="19" t="s">
        <v>327</v>
      </c>
      <c r="BM984" s="217" t="s">
        <v>1170</v>
      </c>
    </row>
    <row r="985" s="2" customFormat="1">
      <c r="A985" s="41"/>
      <c r="B985" s="42"/>
      <c r="C985" s="43"/>
      <c r="D985" s="219" t="s">
        <v>128</v>
      </c>
      <c r="E985" s="43"/>
      <c r="F985" s="220" t="s">
        <v>1171</v>
      </c>
      <c r="G985" s="43"/>
      <c r="H985" s="43"/>
      <c r="I985" s="221"/>
      <c r="J985" s="43"/>
      <c r="K985" s="43"/>
      <c r="L985" s="47"/>
      <c r="M985" s="222"/>
      <c r="N985" s="223"/>
      <c r="O985" s="87"/>
      <c r="P985" s="87"/>
      <c r="Q985" s="87"/>
      <c r="R985" s="87"/>
      <c r="S985" s="87"/>
      <c r="T985" s="88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T985" s="19" t="s">
        <v>128</v>
      </c>
      <c r="AU985" s="19" t="s">
        <v>84</v>
      </c>
    </row>
    <row r="986" s="2" customFormat="1" ht="49.05" customHeight="1">
      <c r="A986" s="41"/>
      <c r="B986" s="42"/>
      <c r="C986" s="206" t="s">
        <v>1172</v>
      </c>
      <c r="D986" s="206" t="s">
        <v>121</v>
      </c>
      <c r="E986" s="207" t="s">
        <v>1173</v>
      </c>
      <c r="F986" s="208" t="s">
        <v>1174</v>
      </c>
      <c r="G986" s="209" t="s">
        <v>124</v>
      </c>
      <c r="H986" s="210">
        <v>1</v>
      </c>
      <c r="I986" s="211"/>
      <c r="J986" s="212">
        <f>ROUND(I986*H986,2)</f>
        <v>0</v>
      </c>
      <c r="K986" s="208" t="s">
        <v>21</v>
      </c>
      <c r="L986" s="47"/>
      <c r="M986" s="213" t="s">
        <v>21</v>
      </c>
      <c r="N986" s="214" t="s">
        <v>45</v>
      </c>
      <c r="O986" s="87"/>
      <c r="P986" s="215">
        <f>O986*H986</f>
        <v>0</v>
      </c>
      <c r="Q986" s="215">
        <v>0</v>
      </c>
      <c r="R986" s="215">
        <f>Q986*H986</f>
        <v>0</v>
      </c>
      <c r="S986" s="215">
        <v>0</v>
      </c>
      <c r="T986" s="216">
        <f>S986*H986</f>
        <v>0</v>
      </c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R986" s="217" t="s">
        <v>327</v>
      </c>
      <c r="AT986" s="217" t="s">
        <v>121</v>
      </c>
      <c r="AU986" s="217" t="s">
        <v>84</v>
      </c>
      <c r="AY986" s="19" t="s">
        <v>118</v>
      </c>
      <c r="BE986" s="218">
        <f>IF(N986="základní",J986,0)</f>
        <v>0</v>
      </c>
      <c r="BF986" s="218">
        <f>IF(N986="snížená",J986,0)</f>
        <v>0</v>
      </c>
      <c r="BG986" s="218">
        <f>IF(N986="zákl. přenesená",J986,0)</f>
        <v>0</v>
      </c>
      <c r="BH986" s="218">
        <f>IF(N986="sníž. přenesená",J986,0)</f>
        <v>0</v>
      </c>
      <c r="BI986" s="218">
        <f>IF(N986="nulová",J986,0)</f>
        <v>0</v>
      </c>
      <c r="BJ986" s="19" t="s">
        <v>79</v>
      </c>
      <c r="BK986" s="218">
        <f>ROUND(I986*H986,2)</f>
        <v>0</v>
      </c>
      <c r="BL986" s="19" t="s">
        <v>327</v>
      </c>
      <c r="BM986" s="217" t="s">
        <v>1175</v>
      </c>
    </row>
    <row r="987" s="2" customFormat="1">
      <c r="A987" s="41"/>
      <c r="B987" s="42"/>
      <c r="C987" s="43"/>
      <c r="D987" s="219" t="s">
        <v>128</v>
      </c>
      <c r="E987" s="43"/>
      <c r="F987" s="220" t="s">
        <v>1176</v>
      </c>
      <c r="G987" s="43"/>
      <c r="H987" s="43"/>
      <c r="I987" s="221"/>
      <c r="J987" s="43"/>
      <c r="K987" s="43"/>
      <c r="L987" s="47"/>
      <c r="M987" s="222"/>
      <c r="N987" s="223"/>
      <c r="O987" s="87"/>
      <c r="P987" s="87"/>
      <c r="Q987" s="87"/>
      <c r="R987" s="87"/>
      <c r="S987" s="87"/>
      <c r="T987" s="88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T987" s="19" t="s">
        <v>128</v>
      </c>
      <c r="AU987" s="19" t="s">
        <v>84</v>
      </c>
    </row>
    <row r="988" s="2" customFormat="1" ht="24.15" customHeight="1">
      <c r="A988" s="41"/>
      <c r="B988" s="42"/>
      <c r="C988" s="206" t="s">
        <v>1177</v>
      </c>
      <c r="D988" s="206" t="s">
        <v>121</v>
      </c>
      <c r="E988" s="207" t="s">
        <v>1178</v>
      </c>
      <c r="F988" s="208" t="s">
        <v>1179</v>
      </c>
      <c r="G988" s="209" t="s">
        <v>890</v>
      </c>
      <c r="H988" s="268"/>
      <c r="I988" s="211"/>
      <c r="J988" s="212">
        <f>ROUND(I988*H988,2)</f>
        <v>0</v>
      </c>
      <c r="K988" s="208" t="s">
        <v>125</v>
      </c>
      <c r="L988" s="47"/>
      <c r="M988" s="213" t="s">
        <v>21</v>
      </c>
      <c r="N988" s="214" t="s">
        <v>45</v>
      </c>
      <c r="O988" s="87"/>
      <c r="P988" s="215">
        <f>O988*H988</f>
        <v>0</v>
      </c>
      <c r="Q988" s="215">
        <v>0</v>
      </c>
      <c r="R988" s="215">
        <f>Q988*H988</f>
        <v>0</v>
      </c>
      <c r="S988" s="215">
        <v>0</v>
      </c>
      <c r="T988" s="216">
        <f>S988*H988</f>
        <v>0</v>
      </c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R988" s="217" t="s">
        <v>327</v>
      </c>
      <c r="AT988" s="217" t="s">
        <v>121</v>
      </c>
      <c r="AU988" s="217" t="s">
        <v>84</v>
      </c>
      <c r="AY988" s="19" t="s">
        <v>118</v>
      </c>
      <c r="BE988" s="218">
        <f>IF(N988="základní",J988,0)</f>
        <v>0</v>
      </c>
      <c r="BF988" s="218">
        <f>IF(N988="snížená",J988,0)</f>
        <v>0</v>
      </c>
      <c r="BG988" s="218">
        <f>IF(N988="zákl. přenesená",J988,0)</f>
        <v>0</v>
      </c>
      <c r="BH988" s="218">
        <f>IF(N988="sníž. přenesená",J988,0)</f>
        <v>0</v>
      </c>
      <c r="BI988" s="218">
        <f>IF(N988="nulová",J988,0)</f>
        <v>0</v>
      </c>
      <c r="BJ988" s="19" t="s">
        <v>79</v>
      </c>
      <c r="BK988" s="218">
        <f>ROUND(I988*H988,2)</f>
        <v>0</v>
      </c>
      <c r="BL988" s="19" t="s">
        <v>327</v>
      </c>
      <c r="BM988" s="217" t="s">
        <v>1180</v>
      </c>
    </row>
    <row r="989" s="2" customFormat="1">
      <c r="A989" s="41"/>
      <c r="B989" s="42"/>
      <c r="C989" s="43"/>
      <c r="D989" s="219" t="s">
        <v>128</v>
      </c>
      <c r="E989" s="43"/>
      <c r="F989" s="220" t="s">
        <v>1181</v>
      </c>
      <c r="G989" s="43"/>
      <c r="H989" s="43"/>
      <c r="I989" s="221"/>
      <c r="J989" s="43"/>
      <c r="K989" s="43"/>
      <c r="L989" s="47"/>
      <c r="M989" s="222"/>
      <c r="N989" s="223"/>
      <c r="O989" s="87"/>
      <c r="P989" s="87"/>
      <c r="Q989" s="87"/>
      <c r="R989" s="87"/>
      <c r="S989" s="87"/>
      <c r="T989" s="88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T989" s="19" t="s">
        <v>128</v>
      </c>
      <c r="AU989" s="19" t="s">
        <v>84</v>
      </c>
    </row>
    <row r="990" s="2" customFormat="1">
      <c r="A990" s="41"/>
      <c r="B990" s="42"/>
      <c r="C990" s="43"/>
      <c r="D990" s="224" t="s">
        <v>130</v>
      </c>
      <c r="E990" s="43"/>
      <c r="F990" s="225" t="s">
        <v>1182</v>
      </c>
      <c r="G990" s="43"/>
      <c r="H990" s="43"/>
      <c r="I990" s="221"/>
      <c r="J990" s="43"/>
      <c r="K990" s="43"/>
      <c r="L990" s="47"/>
      <c r="M990" s="222"/>
      <c r="N990" s="223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T990" s="19" t="s">
        <v>130</v>
      </c>
      <c r="AU990" s="19" t="s">
        <v>84</v>
      </c>
    </row>
    <row r="991" s="2" customFormat="1" ht="24.15" customHeight="1">
      <c r="A991" s="41"/>
      <c r="B991" s="42"/>
      <c r="C991" s="206" t="s">
        <v>1183</v>
      </c>
      <c r="D991" s="206" t="s">
        <v>121</v>
      </c>
      <c r="E991" s="207" t="s">
        <v>1184</v>
      </c>
      <c r="F991" s="208" t="s">
        <v>1185</v>
      </c>
      <c r="G991" s="209" t="s">
        <v>890</v>
      </c>
      <c r="H991" s="268"/>
      <c r="I991" s="211"/>
      <c r="J991" s="212">
        <f>ROUND(I991*H991,2)</f>
        <v>0</v>
      </c>
      <c r="K991" s="208" t="s">
        <v>125</v>
      </c>
      <c r="L991" s="47"/>
      <c r="M991" s="213" t="s">
        <v>21</v>
      </c>
      <c r="N991" s="214" t="s">
        <v>45</v>
      </c>
      <c r="O991" s="87"/>
      <c r="P991" s="215">
        <f>O991*H991</f>
        <v>0</v>
      </c>
      <c r="Q991" s="215">
        <v>0</v>
      </c>
      <c r="R991" s="215">
        <f>Q991*H991</f>
        <v>0</v>
      </c>
      <c r="S991" s="215">
        <v>0</v>
      </c>
      <c r="T991" s="216">
        <f>S991*H991</f>
        <v>0</v>
      </c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R991" s="217" t="s">
        <v>327</v>
      </c>
      <c r="AT991" s="217" t="s">
        <v>121</v>
      </c>
      <c r="AU991" s="217" t="s">
        <v>84</v>
      </c>
      <c r="AY991" s="19" t="s">
        <v>118</v>
      </c>
      <c r="BE991" s="218">
        <f>IF(N991="základní",J991,0)</f>
        <v>0</v>
      </c>
      <c r="BF991" s="218">
        <f>IF(N991="snížená",J991,0)</f>
        <v>0</v>
      </c>
      <c r="BG991" s="218">
        <f>IF(N991="zákl. přenesená",J991,0)</f>
        <v>0</v>
      </c>
      <c r="BH991" s="218">
        <f>IF(N991="sníž. přenesená",J991,0)</f>
        <v>0</v>
      </c>
      <c r="BI991" s="218">
        <f>IF(N991="nulová",J991,0)</f>
        <v>0</v>
      </c>
      <c r="BJ991" s="19" t="s">
        <v>79</v>
      </c>
      <c r="BK991" s="218">
        <f>ROUND(I991*H991,2)</f>
        <v>0</v>
      </c>
      <c r="BL991" s="19" t="s">
        <v>327</v>
      </c>
      <c r="BM991" s="217" t="s">
        <v>1186</v>
      </c>
    </row>
    <row r="992" s="2" customFormat="1">
      <c r="A992" s="41"/>
      <c r="B992" s="42"/>
      <c r="C992" s="43"/>
      <c r="D992" s="219" t="s">
        <v>128</v>
      </c>
      <c r="E992" s="43"/>
      <c r="F992" s="220" t="s">
        <v>1187</v>
      </c>
      <c r="G992" s="43"/>
      <c r="H992" s="43"/>
      <c r="I992" s="221"/>
      <c r="J992" s="43"/>
      <c r="K992" s="43"/>
      <c r="L992" s="47"/>
      <c r="M992" s="222"/>
      <c r="N992" s="223"/>
      <c r="O992" s="87"/>
      <c r="P992" s="87"/>
      <c r="Q992" s="87"/>
      <c r="R992" s="87"/>
      <c r="S992" s="87"/>
      <c r="T992" s="88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T992" s="19" t="s">
        <v>128</v>
      </c>
      <c r="AU992" s="19" t="s">
        <v>84</v>
      </c>
    </row>
    <row r="993" s="2" customFormat="1">
      <c r="A993" s="41"/>
      <c r="B993" s="42"/>
      <c r="C993" s="43"/>
      <c r="D993" s="224" t="s">
        <v>130</v>
      </c>
      <c r="E993" s="43"/>
      <c r="F993" s="225" t="s">
        <v>1188</v>
      </c>
      <c r="G993" s="43"/>
      <c r="H993" s="43"/>
      <c r="I993" s="221"/>
      <c r="J993" s="43"/>
      <c r="K993" s="43"/>
      <c r="L993" s="47"/>
      <c r="M993" s="222"/>
      <c r="N993" s="223"/>
      <c r="O993" s="87"/>
      <c r="P993" s="87"/>
      <c r="Q993" s="87"/>
      <c r="R993" s="87"/>
      <c r="S993" s="87"/>
      <c r="T993" s="88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T993" s="19" t="s">
        <v>130</v>
      </c>
      <c r="AU993" s="19" t="s">
        <v>84</v>
      </c>
    </row>
    <row r="994" s="12" customFormat="1" ht="22.8" customHeight="1">
      <c r="A994" s="12"/>
      <c r="B994" s="190"/>
      <c r="C994" s="191"/>
      <c r="D994" s="192" t="s">
        <v>73</v>
      </c>
      <c r="E994" s="204" t="s">
        <v>1189</v>
      </c>
      <c r="F994" s="204" t="s">
        <v>1190</v>
      </c>
      <c r="G994" s="191"/>
      <c r="H994" s="191"/>
      <c r="I994" s="194"/>
      <c r="J994" s="205">
        <f>BK994</f>
        <v>0</v>
      </c>
      <c r="K994" s="191"/>
      <c r="L994" s="196"/>
      <c r="M994" s="197"/>
      <c r="N994" s="198"/>
      <c r="O994" s="198"/>
      <c r="P994" s="199">
        <f>SUM(P995:P1008)</f>
        <v>0</v>
      </c>
      <c r="Q994" s="198"/>
      <c r="R994" s="199">
        <f>SUM(R995:R1008)</f>
        <v>0.87570000000000003</v>
      </c>
      <c r="S994" s="198"/>
      <c r="T994" s="200">
        <f>SUM(T995:T1008)</f>
        <v>0.84509999999999996</v>
      </c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R994" s="201" t="s">
        <v>84</v>
      </c>
      <c r="AT994" s="202" t="s">
        <v>73</v>
      </c>
      <c r="AU994" s="202" t="s">
        <v>79</v>
      </c>
      <c r="AY994" s="201" t="s">
        <v>118</v>
      </c>
      <c r="BK994" s="203">
        <f>SUM(BK995:BK1008)</f>
        <v>0</v>
      </c>
    </row>
    <row r="995" s="2" customFormat="1" ht="24.15" customHeight="1">
      <c r="A995" s="41"/>
      <c r="B995" s="42"/>
      <c r="C995" s="206" t="s">
        <v>1191</v>
      </c>
      <c r="D995" s="206" t="s">
        <v>121</v>
      </c>
      <c r="E995" s="207" t="s">
        <v>1192</v>
      </c>
      <c r="F995" s="208" t="s">
        <v>1193</v>
      </c>
      <c r="G995" s="209" t="s">
        <v>124</v>
      </c>
      <c r="H995" s="210">
        <v>90</v>
      </c>
      <c r="I995" s="211"/>
      <c r="J995" s="212">
        <f>ROUND(I995*H995,2)</f>
        <v>0</v>
      </c>
      <c r="K995" s="208" t="s">
        <v>21</v>
      </c>
      <c r="L995" s="47"/>
      <c r="M995" s="213" t="s">
        <v>21</v>
      </c>
      <c r="N995" s="214" t="s">
        <v>45</v>
      </c>
      <c r="O995" s="87"/>
      <c r="P995" s="215">
        <f>O995*H995</f>
        <v>0</v>
      </c>
      <c r="Q995" s="215">
        <v>0.0068500000000000002</v>
      </c>
      <c r="R995" s="215">
        <f>Q995*H995</f>
        <v>0.61650000000000005</v>
      </c>
      <c r="S995" s="215">
        <v>0.0064999999999999997</v>
      </c>
      <c r="T995" s="216">
        <f>S995*H995</f>
        <v>0.58499999999999996</v>
      </c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R995" s="217" t="s">
        <v>327</v>
      </c>
      <c r="AT995" s="217" t="s">
        <v>121</v>
      </c>
      <c r="AU995" s="217" t="s">
        <v>84</v>
      </c>
      <c r="AY995" s="19" t="s">
        <v>118</v>
      </c>
      <c r="BE995" s="218">
        <f>IF(N995="základní",J995,0)</f>
        <v>0</v>
      </c>
      <c r="BF995" s="218">
        <f>IF(N995="snížená",J995,0)</f>
        <v>0</v>
      </c>
      <c r="BG995" s="218">
        <f>IF(N995="zákl. přenesená",J995,0)</f>
        <v>0</v>
      </c>
      <c r="BH995" s="218">
        <f>IF(N995="sníž. přenesená",J995,0)</f>
        <v>0</v>
      </c>
      <c r="BI995" s="218">
        <f>IF(N995="nulová",J995,0)</f>
        <v>0</v>
      </c>
      <c r="BJ995" s="19" t="s">
        <v>79</v>
      </c>
      <c r="BK995" s="218">
        <f>ROUND(I995*H995,2)</f>
        <v>0</v>
      </c>
      <c r="BL995" s="19" t="s">
        <v>327</v>
      </c>
      <c r="BM995" s="217" t="s">
        <v>1194</v>
      </c>
    </row>
    <row r="996" s="2" customFormat="1">
      <c r="A996" s="41"/>
      <c r="B996" s="42"/>
      <c r="C996" s="43"/>
      <c r="D996" s="219" t="s">
        <v>128</v>
      </c>
      <c r="E996" s="43"/>
      <c r="F996" s="220" t="s">
        <v>1195</v>
      </c>
      <c r="G996" s="43"/>
      <c r="H996" s="43"/>
      <c r="I996" s="221"/>
      <c r="J996" s="43"/>
      <c r="K996" s="43"/>
      <c r="L996" s="47"/>
      <c r="M996" s="222"/>
      <c r="N996" s="223"/>
      <c r="O996" s="87"/>
      <c r="P996" s="87"/>
      <c r="Q996" s="87"/>
      <c r="R996" s="87"/>
      <c r="S996" s="87"/>
      <c r="T996" s="88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T996" s="19" t="s">
        <v>128</v>
      </c>
      <c r="AU996" s="19" t="s">
        <v>84</v>
      </c>
    </row>
    <row r="997" s="13" customFormat="1">
      <c r="A997" s="13"/>
      <c r="B997" s="226"/>
      <c r="C997" s="227"/>
      <c r="D997" s="219" t="s">
        <v>132</v>
      </c>
      <c r="E997" s="228" t="s">
        <v>21</v>
      </c>
      <c r="F997" s="229" t="s">
        <v>1196</v>
      </c>
      <c r="G997" s="227"/>
      <c r="H997" s="230">
        <v>90</v>
      </c>
      <c r="I997" s="231"/>
      <c r="J997" s="227"/>
      <c r="K997" s="227"/>
      <c r="L997" s="232"/>
      <c r="M997" s="233"/>
      <c r="N997" s="234"/>
      <c r="O997" s="234"/>
      <c r="P997" s="234"/>
      <c r="Q997" s="234"/>
      <c r="R997" s="234"/>
      <c r="S997" s="234"/>
      <c r="T997" s="235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6" t="s">
        <v>132</v>
      </c>
      <c r="AU997" s="236" t="s">
        <v>84</v>
      </c>
      <c r="AV997" s="13" t="s">
        <v>84</v>
      </c>
      <c r="AW997" s="13" t="s">
        <v>36</v>
      </c>
      <c r="AX997" s="13" t="s">
        <v>79</v>
      </c>
      <c r="AY997" s="236" t="s">
        <v>118</v>
      </c>
    </row>
    <row r="998" s="2" customFormat="1" ht="33" customHeight="1">
      <c r="A998" s="41"/>
      <c r="B998" s="42"/>
      <c r="C998" s="206" t="s">
        <v>1197</v>
      </c>
      <c r="D998" s="206" t="s">
        <v>121</v>
      </c>
      <c r="E998" s="207" t="s">
        <v>1198</v>
      </c>
      <c r="F998" s="208" t="s">
        <v>1199</v>
      </c>
      <c r="G998" s="209" t="s">
        <v>124</v>
      </c>
      <c r="H998" s="210">
        <v>90</v>
      </c>
      <c r="I998" s="211"/>
      <c r="J998" s="212">
        <f>ROUND(I998*H998,2)</f>
        <v>0</v>
      </c>
      <c r="K998" s="208" t="s">
        <v>21</v>
      </c>
      <c r="L998" s="47"/>
      <c r="M998" s="213" t="s">
        <v>21</v>
      </c>
      <c r="N998" s="214" t="s">
        <v>45</v>
      </c>
      <c r="O998" s="87"/>
      <c r="P998" s="215">
        <f>O998*H998</f>
        <v>0</v>
      </c>
      <c r="Q998" s="215">
        <v>0.0025999999999999999</v>
      </c>
      <c r="R998" s="215">
        <f>Q998*H998</f>
        <v>0.23399999999999999</v>
      </c>
      <c r="S998" s="215">
        <v>0.0026199999999999999</v>
      </c>
      <c r="T998" s="216">
        <f>S998*H998</f>
        <v>0.23579999999999998</v>
      </c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R998" s="217" t="s">
        <v>327</v>
      </c>
      <c r="AT998" s="217" t="s">
        <v>121</v>
      </c>
      <c r="AU998" s="217" t="s">
        <v>84</v>
      </c>
      <c r="AY998" s="19" t="s">
        <v>118</v>
      </c>
      <c r="BE998" s="218">
        <f>IF(N998="základní",J998,0)</f>
        <v>0</v>
      </c>
      <c r="BF998" s="218">
        <f>IF(N998="snížená",J998,0)</f>
        <v>0</v>
      </c>
      <c r="BG998" s="218">
        <f>IF(N998="zákl. přenesená",J998,0)</f>
        <v>0</v>
      </c>
      <c r="BH998" s="218">
        <f>IF(N998="sníž. přenesená",J998,0)</f>
        <v>0</v>
      </c>
      <c r="BI998" s="218">
        <f>IF(N998="nulová",J998,0)</f>
        <v>0</v>
      </c>
      <c r="BJ998" s="19" t="s">
        <v>79</v>
      </c>
      <c r="BK998" s="218">
        <f>ROUND(I998*H998,2)</f>
        <v>0</v>
      </c>
      <c r="BL998" s="19" t="s">
        <v>327</v>
      </c>
      <c r="BM998" s="217" t="s">
        <v>1200</v>
      </c>
    </row>
    <row r="999" s="2" customFormat="1">
      <c r="A999" s="41"/>
      <c r="B999" s="42"/>
      <c r="C999" s="43"/>
      <c r="D999" s="219" t="s">
        <v>128</v>
      </c>
      <c r="E999" s="43"/>
      <c r="F999" s="220" t="s">
        <v>1201</v>
      </c>
      <c r="G999" s="43"/>
      <c r="H999" s="43"/>
      <c r="I999" s="221"/>
      <c r="J999" s="43"/>
      <c r="K999" s="43"/>
      <c r="L999" s="47"/>
      <c r="M999" s="222"/>
      <c r="N999" s="223"/>
      <c r="O999" s="87"/>
      <c r="P999" s="87"/>
      <c r="Q999" s="87"/>
      <c r="R999" s="87"/>
      <c r="S999" s="87"/>
      <c r="T999" s="88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T999" s="19" t="s">
        <v>128</v>
      </c>
      <c r="AU999" s="19" t="s">
        <v>84</v>
      </c>
    </row>
    <row r="1000" s="13" customFormat="1">
      <c r="A1000" s="13"/>
      <c r="B1000" s="226"/>
      <c r="C1000" s="227"/>
      <c r="D1000" s="219" t="s">
        <v>132</v>
      </c>
      <c r="E1000" s="228" t="s">
        <v>21</v>
      </c>
      <c r="F1000" s="229" t="s">
        <v>1202</v>
      </c>
      <c r="G1000" s="227"/>
      <c r="H1000" s="230">
        <v>90</v>
      </c>
      <c r="I1000" s="231"/>
      <c r="J1000" s="227"/>
      <c r="K1000" s="227"/>
      <c r="L1000" s="232"/>
      <c r="M1000" s="233"/>
      <c r="N1000" s="234"/>
      <c r="O1000" s="234"/>
      <c r="P1000" s="234"/>
      <c r="Q1000" s="234"/>
      <c r="R1000" s="234"/>
      <c r="S1000" s="234"/>
      <c r="T1000" s="235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6" t="s">
        <v>132</v>
      </c>
      <c r="AU1000" s="236" t="s">
        <v>84</v>
      </c>
      <c r="AV1000" s="13" t="s">
        <v>84</v>
      </c>
      <c r="AW1000" s="13" t="s">
        <v>36</v>
      </c>
      <c r="AX1000" s="13" t="s">
        <v>79</v>
      </c>
      <c r="AY1000" s="236" t="s">
        <v>118</v>
      </c>
    </row>
    <row r="1001" s="2" customFormat="1" ht="33" customHeight="1">
      <c r="A1001" s="41"/>
      <c r="B1001" s="42"/>
      <c r="C1001" s="206" t="s">
        <v>1203</v>
      </c>
      <c r="D1001" s="206" t="s">
        <v>121</v>
      </c>
      <c r="E1001" s="207" t="s">
        <v>1204</v>
      </c>
      <c r="F1001" s="208" t="s">
        <v>1205</v>
      </c>
      <c r="G1001" s="209" t="s">
        <v>124</v>
      </c>
      <c r="H1001" s="210">
        <v>90</v>
      </c>
      <c r="I1001" s="211"/>
      <c r="J1001" s="212">
        <f>ROUND(I1001*H1001,2)</f>
        <v>0</v>
      </c>
      <c r="K1001" s="208" t="s">
        <v>21</v>
      </c>
      <c r="L1001" s="47"/>
      <c r="M1001" s="213" t="s">
        <v>21</v>
      </c>
      <c r="N1001" s="214" t="s">
        <v>45</v>
      </c>
      <c r="O1001" s="87"/>
      <c r="P1001" s="215">
        <f>O1001*H1001</f>
        <v>0</v>
      </c>
      <c r="Q1001" s="215">
        <v>0.00027999999999999998</v>
      </c>
      <c r="R1001" s="215">
        <f>Q1001*H1001</f>
        <v>0.025199999999999997</v>
      </c>
      <c r="S1001" s="215">
        <v>0.00027</v>
      </c>
      <c r="T1001" s="216">
        <f>S1001*H1001</f>
        <v>0.024299999999999999</v>
      </c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R1001" s="217" t="s">
        <v>327</v>
      </c>
      <c r="AT1001" s="217" t="s">
        <v>121</v>
      </c>
      <c r="AU1001" s="217" t="s">
        <v>84</v>
      </c>
      <c r="AY1001" s="19" t="s">
        <v>118</v>
      </c>
      <c r="BE1001" s="218">
        <f>IF(N1001="základní",J1001,0)</f>
        <v>0</v>
      </c>
      <c r="BF1001" s="218">
        <f>IF(N1001="snížená",J1001,0)</f>
        <v>0</v>
      </c>
      <c r="BG1001" s="218">
        <f>IF(N1001="zákl. přenesená",J1001,0)</f>
        <v>0</v>
      </c>
      <c r="BH1001" s="218">
        <f>IF(N1001="sníž. přenesená",J1001,0)</f>
        <v>0</v>
      </c>
      <c r="BI1001" s="218">
        <f>IF(N1001="nulová",J1001,0)</f>
        <v>0</v>
      </c>
      <c r="BJ1001" s="19" t="s">
        <v>79</v>
      </c>
      <c r="BK1001" s="218">
        <f>ROUND(I1001*H1001,2)</f>
        <v>0</v>
      </c>
      <c r="BL1001" s="19" t="s">
        <v>327</v>
      </c>
      <c r="BM1001" s="217" t="s">
        <v>1206</v>
      </c>
    </row>
    <row r="1002" s="2" customFormat="1">
      <c r="A1002" s="41"/>
      <c r="B1002" s="42"/>
      <c r="C1002" s="43"/>
      <c r="D1002" s="219" t="s">
        <v>128</v>
      </c>
      <c r="E1002" s="43"/>
      <c r="F1002" s="220" t="s">
        <v>1207</v>
      </c>
      <c r="G1002" s="43"/>
      <c r="H1002" s="43"/>
      <c r="I1002" s="221"/>
      <c r="J1002" s="43"/>
      <c r="K1002" s="43"/>
      <c r="L1002" s="47"/>
      <c r="M1002" s="222"/>
      <c r="N1002" s="223"/>
      <c r="O1002" s="87"/>
      <c r="P1002" s="87"/>
      <c r="Q1002" s="87"/>
      <c r="R1002" s="87"/>
      <c r="S1002" s="87"/>
      <c r="T1002" s="88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T1002" s="19" t="s">
        <v>128</v>
      </c>
      <c r="AU1002" s="19" t="s">
        <v>84</v>
      </c>
    </row>
    <row r="1003" s="13" customFormat="1">
      <c r="A1003" s="13"/>
      <c r="B1003" s="226"/>
      <c r="C1003" s="227"/>
      <c r="D1003" s="219" t="s">
        <v>132</v>
      </c>
      <c r="E1003" s="228" t="s">
        <v>21</v>
      </c>
      <c r="F1003" s="229" t="s">
        <v>1208</v>
      </c>
      <c r="G1003" s="227"/>
      <c r="H1003" s="230">
        <v>50</v>
      </c>
      <c r="I1003" s="231"/>
      <c r="J1003" s="227"/>
      <c r="K1003" s="227"/>
      <c r="L1003" s="232"/>
      <c r="M1003" s="233"/>
      <c r="N1003" s="234"/>
      <c r="O1003" s="234"/>
      <c r="P1003" s="234"/>
      <c r="Q1003" s="234"/>
      <c r="R1003" s="234"/>
      <c r="S1003" s="234"/>
      <c r="T1003" s="235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6" t="s">
        <v>132</v>
      </c>
      <c r="AU1003" s="236" t="s">
        <v>84</v>
      </c>
      <c r="AV1003" s="13" t="s">
        <v>84</v>
      </c>
      <c r="AW1003" s="13" t="s">
        <v>36</v>
      </c>
      <c r="AX1003" s="13" t="s">
        <v>74</v>
      </c>
      <c r="AY1003" s="236" t="s">
        <v>118</v>
      </c>
    </row>
    <row r="1004" s="13" customFormat="1">
      <c r="A1004" s="13"/>
      <c r="B1004" s="226"/>
      <c r="C1004" s="227"/>
      <c r="D1004" s="219" t="s">
        <v>132</v>
      </c>
      <c r="E1004" s="228" t="s">
        <v>21</v>
      </c>
      <c r="F1004" s="229" t="s">
        <v>1209</v>
      </c>
      <c r="G1004" s="227"/>
      <c r="H1004" s="230">
        <v>40</v>
      </c>
      <c r="I1004" s="231"/>
      <c r="J1004" s="227"/>
      <c r="K1004" s="227"/>
      <c r="L1004" s="232"/>
      <c r="M1004" s="233"/>
      <c r="N1004" s="234"/>
      <c r="O1004" s="234"/>
      <c r="P1004" s="234"/>
      <c r="Q1004" s="234"/>
      <c r="R1004" s="234"/>
      <c r="S1004" s="234"/>
      <c r="T1004" s="235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6" t="s">
        <v>132</v>
      </c>
      <c r="AU1004" s="236" t="s">
        <v>84</v>
      </c>
      <c r="AV1004" s="13" t="s">
        <v>84</v>
      </c>
      <c r="AW1004" s="13" t="s">
        <v>36</v>
      </c>
      <c r="AX1004" s="13" t="s">
        <v>74</v>
      </c>
      <c r="AY1004" s="236" t="s">
        <v>118</v>
      </c>
    </row>
    <row r="1005" s="14" customFormat="1">
      <c r="A1005" s="14"/>
      <c r="B1005" s="237"/>
      <c r="C1005" s="238"/>
      <c r="D1005" s="219" t="s">
        <v>132</v>
      </c>
      <c r="E1005" s="239" t="s">
        <v>21</v>
      </c>
      <c r="F1005" s="240" t="s">
        <v>148</v>
      </c>
      <c r="G1005" s="238"/>
      <c r="H1005" s="241">
        <v>90</v>
      </c>
      <c r="I1005" s="242"/>
      <c r="J1005" s="238"/>
      <c r="K1005" s="238"/>
      <c r="L1005" s="243"/>
      <c r="M1005" s="244"/>
      <c r="N1005" s="245"/>
      <c r="O1005" s="245"/>
      <c r="P1005" s="245"/>
      <c r="Q1005" s="245"/>
      <c r="R1005" s="245"/>
      <c r="S1005" s="245"/>
      <c r="T1005" s="246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47" t="s">
        <v>132</v>
      </c>
      <c r="AU1005" s="247" t="s">
        <v>84</v>
      </c>
      <c r="AV1005" s="14" t="s">
        <v>126</v>
      </c>
      <c r="AW1005" s="14" t="s">
        <v>36</v>
      </c>
      <c r="AX1005" s="14" t="s">
        <v>79</v>
      </c>
      <c r="AY1005" s="247" t="s">
        <v>118</v>
      </c>
    </row>
    <row r="1006" s="2" customFormat="1" ht="24.15" customHeight="1">
      <c r="A1006" s="41"/>
      <c r="B1006" s="42"/>
      <c r="C1006" s="206" t="s">
        <v>1210</v>
      </c>
      <c r="D1006" s="206" t="s">
        <v>121</v>
      </c>
      <c r="E1006" s="207" t="s">
        <v>1211</v>
      </c>
      <c r="F1006" s="208" t="s">
        <v>1212</v>
      </c>
      <c r="G1006" s="209" t="s">
        <v>890</v>
      </c>
      <c r="H1006" s="268"/>
      <c r="I1006" s="211"/>
      <c r="J1006" s="212">
        <f>ROUND(I1006*H1006,2)</f>
        <v>0</v>
      </c>
      <c r="K1006" s="208" t="s">
        <v>125</v>
      </c>
      <c r="L1006" s="47"/>
      <c r="M1006" s="213" t="s">
        <v>21</v>
      </c>
      <c r="N1006" s="214" t="s">
        <v>45</v>
      </c>
      <c r="O1006" s="87"/>
      <c r="P1006" s="215">
        <f>O1006*H1006</f>
        <v>0</v>
      </c>
      <c r="Q1006" s="215">
        <v>0</v>
      </c>
      <c r="R1006" s="215">
        <f>Q1006*H1006</f>
        <v>0</v>
      </c>
      <c r="S1006" s="215">
        <v>0</v>
      </c>
      <c r="T1006" s="216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17" t="s">
        <v>327</v>
      </c>
      <c r="AT1006" s="217" t="s">
        <v>121</v>
      </c>
      <c r="AU1006" s="217" t="s">
        <v>84</v>
      </c>
      <c r="AY1006" s="19" t="s">
        <v>118</v>
      </c>
      <c r="BE1006" s="218">
        <f>IF(N1006="základní",J1006,0)</f>
        <v>0</v>
      </c>
      <c r="BF1006" s="218">
        <f>IF(N1006="snížená",J1006,0)</f>
        <v>0</v>
      </c>
      <c r="BG1006" s="218">
        <f>IF(N1006="zákl. přenesená",J1006,0)</f>
        <v>0</v>
      </c>
      <c r="BH1006" s="218">
        <f>IF(N1006="sníž. přenesená",J1006,0)</f>
        <v>0</v>
      </c>
      <c r="BI1006" s="218">
        <f>IF(N1006="nulová",J1006,0)</f>
        <v>0</v>
      </c>
      <c r="BJ1006" s="19" t="s">
        <v>79</v>
      </c>
      <c r="BK1006" s="218">
        <f>ROUND(I1006*H1006,2)</f>
        <v>0</v>
      </c>
      <c r="BL1006" s="19" t="s">
        <v>327</v>
      </c>
      <c r="BM1006" s="217" t="s">
        <v>1213</v>
      </c>
    </row>
    <row r="1007" s="2" customFormat="1">
      <c r="A1007" s="41"/>
      <c r="B1007" s="42"/>
      <c r="C1007" s="43"/>
      <c r="D1007" s="219" t="s">
        <v>128</v>
      </c>
      <c r="E1007" s="43"/>
      <c r="F1007" s="220" t="s">
        <v>1214</v>
      </c>
      <c r="G1007" s="43"/>
      <c r="H1007" s="43"/>
      <c r="I1007" s="221"/>
      <c r="J1007" s="43"/>
      <c r="K1007" s="43"/>
      <c r="L1007" s="47"/>
      <c r="M1007" s="222"/>
      <c r="N1007" s="223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T1007" s="19" t="s">
        <v>128</v>
      </c>
      <c r="AU1007" s="19" t="s">
        <v>84</v>
      </c>
    </row>
    <row r="1008" s="2" customFormat="1">
      <c r="A1008" s="41"/>
      <c r="B1008" s="42"/>
      <c r="C1008" s="43"/>
      <c r="D1008" s="224" t="s">
        <v>130</v>
      </c>
      <c r="E1008" s="43"/>
      <c r="F1008" s="225" t="s">
        <v>1215</v>
      </c>
      <c r="G1008" s="43"/>
      <c r="H1008" s="43"/>
      <c r="I1008" s="221"/>
      <c r="J1008" s="43"/>
      <c r="K1008" s="43"/>
      <c r="L1008" s="47"/>
      <c r="M1008" s="222"/>
      <c r="N1008" s="223"/>
      <c r="O1008" s="87"/>
      <c r="P1008" s="87"/>
      <c r="Q1008" s="87"/>
      <c r="R1008" s="87"/>
      <c r="S1008" s="87"/>
      <c r="T1008" s="88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T1008" s="19" t="s">
        <v>130</v>
      </c>
      <c r="AU1008" s="19" t="s">
        <v>84</v>
      </c>
    </row>
    <row r="1009" s="12" customFormat="1" ht="22.8" customHeight="1">
      <c r="A1009" s="12"/>
      <c r="B1009" s="190"/>
      <c r="C1009" s="191"/>
      <c r="D1009" s="192" t="s">
        <v>73</v>
      </c>
      <c r="E1009" s="204" t="s">
        <v>1216</v>
      </c>
      <c r="F1009" s="204" t="s">
        <v>1217</v>
      </c>
      <c r="G1009" s="191"/>
      <c r="H1009" s="191"/>
      <c r="I1009" s="194"/>
      <c r="J1009" s="205">
        <f>BK1009</f>
        <v>0</v>
      </c>
      <c r="K1009" s="191"/>
      <c r="L1009" s="196"/>
      <c r="M1009" s="197"/>
      <c r="N1009" s="198"/>
      <c r="O1009" s="198"/>
      <c r="P1009" s="199">
        <f>SUM(P1010:P1011)</f>
        <v>0</v>
      </c>
      <c r="Q1009" s="198"/>
      <c r="R1009" s="199">
        <f>SUM(R1010:R1011)</f>
        <v>0.001536</v>
      </c>
      <c r="S1009" s="198"/>
      <c r="T1009" s="200">
        <f>SUM(T1010:T1011)</f>
        <v>0</v>
      </c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R1009" s="201" t="s">
        <v>84</v>
      </c>
      <c r="AT1009" s="202" t="s">
        <v>73</v>
      </c>
      <c r="AU1009" s="202" t="s">
        <v>79</v>
      </c>
      <c r="AY1009" s="201" t="s">
        <v>118</v>
      </c>
      <c r="BK1009" s="203">
        <f>SUM(BK1010:BK1011)</f>
        <v>0</v>
      </c>
    </row>
    <row r="1010" s="2" customFormat="1" ht="24.15" customHeight="1">
      <c r="A1010" s="41"/>
      <c r="B1010" s="42"/>
      <c r="C1010" s="206" t="s">
        <v>1218</v>
      </c>
      <c r="D1010" s="206" t="s">
        <v>121</v>
      </c>
      <c r="E1010" s="207" t="s">
        <v>1219</v>
      </c>
      <c r="F1010" s="208" t="s">
        <v>1220</v>
      </c>
      <c r="G1010" s="209" t="s">
        <v>136</v>
      </c>
      <c r="H1010" s="210">
        <v>1.6000000000000001</v>
      </c>
      <c r="I1010" s="211"/>
      <c r="J1010" s="212">
        <f>ROUND(I1010*H1010,2)</f>
        <v>0</v>
      </c>
      <c r="K1010" s="208" t="s">
        <v>21</v>
      </c>
      <c r="L1010" s="47"/>
      <c r="M1010" s="213" t="s">
        <v>21</v>
      </c>
      <c r="N1010" s="214" t="s">
        <v>45</v>
      </c>
      <c r="O1010" s="87"/>
      <c r="P1010" s="215">
        <f>O1010*H1010</f>
        <v>0</v>
      </c>
      <c r="Q1010" s="215">
        <v>0.00096000000000000002</v>
      </c>
      <c r="R1010" s="215">
        <f>Q1010*H1010</f>
        <v>0.001536</v>
      </c>
      <c r="S1010" s="215">
        <v>0</v>
      </c>
      <c r="T1010" s="216">
        <f>S1010*H1010</f>
        <v>0</v>
      </c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R1010" s="217" t="s">
        <v>327</v>
      </c>
      <c r="AT1010" s="217" t="s">
        <v>121</v>
      </c>
      <c r="AU1010" s="217" t="s">
        <v>84</v>
      </c>
      <c r="AY1010" s="19" t="s">
        <v>118</v>
      </c>
      <c r="BE1010" s="218">
        <f>IF(N1010="základní",J1010,0)</f>
        <v>0</v>
      </c>
      <c r="BF1010" s="218">
        <f>IF(N1010="snížená",J1010,0)</f>
        <v>0</v>
      </c>
      <c r="BG1010" s="218">
        <f>IF(N1010="zákl. přenesená",J1010,0)</f>
        <v>0</v>
      </c>
      <c r="BH1010" s="218">
        <f>IF(N1010="sníž. přenesená",J1010,0)</f>
        <v>0</v>
      </c>
      <c r="BI1010" s="218">
        <f>IF(N1010="nulová",J1010,0)</f>
        <v>0</v>
      </c>
      <c r="BJ1010" s="19" t="s">
        <v>79</v>
      </c>
      <c r="BK1010" s="218">
        <f>ROUND(I1010*H1010,2)</f>
        <v>0</v>
      </c>
      <c r="BL1010" s="19" t="s">
        <v>327</v>
      </c>
      <c r="BM1010" s="217" t="s">
        <v>1221</v>
      </c>
    </row>
    <row r="1011" s="2" customFormat="1">
      <c r="A1011" s="41"/>
      <c r="B1011" s="42"/>
      <c r="C1011" s="43"/>
      <c r="D1011" s="219" t="s">
        <v>128</v>
      </c>
      <c r="E1011" s="43"/>
      <c r="F1011" s="220" t="s">
        <v>1220</v>
      </c>
      <c r="G1011" s="43"/>
      <c r="H1011" s="43"/>
      <c r="I1011" s="221"/>
      <c r="J1011" s="43"/>
      <c r="K1011" s="43"/>
      <c r="L1011" s="47"/>
      <c r="M1011" s="222"/>
      <c r="N1011" s="223"/>
      <c r="O1011" s="87"/>
      <c r="P1011" s="87"/>
      <c r="Q1011" s="87"/>
      <c r="R1011" s="87"/>
      <c r="S1011" s="87"/>
      <c r="T1011" s="88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T1011" s="19" t="s">
        <v>128</v>
      </c>
      <c r="AU1011" s="19" t="s">
        <v>84</v>
      </c>
    </row>
    <row r="1012" s="12" customFormat="1" ht="22.8" customHeight="1">
      <c r="A1012" s="12"/>
      <c r="B1012" s="190"/>
      <c r="C1012" s="191"/>
      <c r="D1012" s="192" t="s">
        <v>73</v>
      </c>
      <c r="E1012" s="204" t="s">
        <v>1222</v>
      </c>
      <c r="F1012" s="204" t="s">
        <v>1223</v>
      </c>
      <c r="G1012" s="191"/>
      <c r="H1012" s="191"/>
      <c r="I1012" s="194"/>
      <c r="J1012" s="205">
        <f>BK1012</f>
        <v>0</v>
      </c>
      <c r="K1012" s="191"/>
      <c r="L1012" s="196"/>
      <c r="M1012" s="197"/>
      <c r="N1012" s="198"/>
      <c r="O1012" s="198"/>
      <c r="P1012" s="199">
        <f>SUM(P1013:P1187)</f>
        <v>0</v>
      </c>
      <c r="Q1012" s="198"/>
      <c r="R1012" s="199">
        <f>SUM(R1013:R1187)</f>
        <v>0.75312433000000001</v>
      </c>
      <c r="S1012" s="198"/>
      <c r="T1012" s="200">
        <f>SUM(T1013:T1187)</f>
        <v>0</v>
      </c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R1012" s="201" t="s">
        <v>84</v>
      </c>
      <c r="AT1012" s="202" t="s">
        <v>73</v>
      </c>
      <c r="AU1012" s="202" t="s">
        <v>79</v>
      </c>
      <c r="AY1012" s="201" t="s">
        <v>118</v>
      </c>
      <c r="BK1012" s="203">
        <f>SUM(BK1013:BK1187)</f>
        <v>0</v>
      </c>
    </row>
    <row r="1013" s="2" customFormat="1" ht="16.5" customHeight="1">
      <c r="A1013" s="41"/>
      <c r="B1013" s="42"/>
      <c r="C1013" s="206" t="s">
        <v>1224</v>
      </c>
      <c r="D1013" s="206" t="s">
        <v>121</v>
      </c>
      <c r="E1013" s="207" t="s">
        <v>1225</v>
      </c>
      <c r="F1013" s="208" t="s">
        <v>1226</v>
      </c>
      <c r="G1013" s="209" t="s">
        <v>136</v>
      </c>
      <c r="H1013" s="210">
        <v>377</v>
      </c>
      <c r="I1013" s="211"/>
      <c r="J1013" s="212">
        <f>ROUND(I1013*H1013,2)</f>
        <v>0</v>
      </c>
      <c r="K1013" s="208" t="s">
        <v>125</v>
      </c>
      <c r="L1013" s="47"/>
      <c r="M1013" s="213" t="s">
        <v>21</v>
      </c>
      <c r="N1013" s="214" t="s">
        <v>45</v>
      </c>
      <c r="O1013" s="87"/>
      <c r="P1013" s="215">
        <f>O1013*H1013</f>
        <v>0</v>
      </c>
      <c r="Q1013" s="215">
        <v>0</v>
      </c>
      <c r="R1013" s="215">
        <f>Q1013*H1013</f>
        <v>0</v>
      </c>
      <c r="S1013" s="215">
        <v>0</v>
      </c>
      <c r="T1013" s="216">
        <f>S1013*H1013</f>
        <v>0</v>
      </c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R1013" s="217" t="s">
        <v>327</v>
      </c>
      <c r="AT1013" s="217" t="s">
        <v>121</v>
      </c>
      <c r="AU1013" s="217" t="s">
        <v>84</v>
      </c>
      <c r="AY1013" s="19" t="s">
        <v>118</v>
      </c>
      <c r="BE1013" s="218">
        <f>IF(N1013="základní",J1013,0)</f>
        <v>0</v>
      </c>
      <c r="BF1013" s="218">
        <f>IF(N1013="snížená",J1013,0)</f>
        <v>0</v>
      </c>
      <c r="BG1013" s="218">
        <f>IF(N1013="zákl. přenesená",J1013,0)</f>
        <v>0</v>
      </c>
      <c r="BH1013" s="218">
        <f>IF(N1013="sníž. přenesená",J1013,0)</f>
        <v>0</v>
      </c>
      <c r="BI1013" s="218">
        <f>IF(N1013="nulová",J1013,0)</f>
        <v>0</v>
      </c>
      <c r="BJ1013" s="19" t="s">
        <v>79</v>
      </c>
      <c r="BK1013" s="218">
        <f>ROUND(I1013*H1013,2)</f>
        <v>0</v>
      </c>
      <c r="BL1013" s="19" t="s">
        <v>327</v>
      </c>
      <c r="BM1013" s="217" t="s">
        <v>1227</v>
      </c>
    </row>
    <row r="1014" s="2" customFormat="1">
      <c r="A1014" s="41"/>
      <c r="B1014" s="42"/>
      <c r="C1014" s="43"/>
      <c r="D1014" s="219" t="s">
        <v>128</v>
      </c>
      <c r="E1014" s="43"/>
      <c r="F1014" s="220" t="s">
        <v>1228</v>
      </c>
      <c r="G1014" s="43"/>
      <c r="H1014" s="43"/>
      <c r="I1014" s="221"/>
      <c r="J1014" s="43"/>
      <c r="K1014" s="43"/>
      <c r="L1014" s="47"/>
      <c r="M1014" s="222"/>
      <c r="N1014" s="223"/>
      <c r="O1014" s="87"/>
      <c r="P1014" s="87"/>
      <c r="Q1014" s="87"/>
      <c r="R1014" s="87"/>
      <c r="S1014" s="87"/>
      <c r="T1014" s="88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T1014" s="19" t="s">
        <v>128</v>
      </c>
      <c r="AU1014" s="19" t="s">
        <v>84</v>
      </c>
    </row>
    <row r="1015" s="2" customFormat="1">
      <c r="A1015" s="41"/>
      <c r="B1015" s="42"/>
      <c r="C1015" s="43"/>
      <c r="D1015" s="224" t="s">
        <v>130</v>
      </c>
      <c r="E1015" s="43"/>
      <c r="F1015" s="225" t="s">
        <v>1229</v>
      </c>
      <c r="G1015" s="43"/>
      <c r="H1015" s="43"/>
      <c r="I1015" s="221"/>
      <c r="J1015" s="43"/>
      <c r="K1015" s="43"/>
      <c r="L1015" s="47"/>
      <c r="M1015" s="222"/>
      <c r="N1015" s="223"/>
      <c r="O1015" s="87"/>
      <c r="P1015" s="87"/>
      <c r="Q1015" s="87"/>
      <c r="R1015" s="87"/>
      <c r="S1015" s="87"/>
      <c r="T1015" s="88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T1015" s="19" t="s">
        <v>130</v>
      </c>
      <c r="AU1015" s="19" t="s">
        <v>84</v>
      </c>
    </row>
    <row r="1016" s="15" customFormat="1">
      <c r="A1016" s="15"/>
      <c r="B1016" s="248"/>
      <c r="C1016" s="249"/>
      <c r="D1016" s="219" t="s">
        <v>132</v>
      </c>
      <c r="E1016" s="250" t="s">
        <v>21</v>
      </c>
      <c r="F1016" s="251" t="s">
        <v>1230</v>
      </c>
      <c r="G1016" s="249"/>
      <c r="H1016" s="250" t="s">
        <v>21</v>
      </c>
      <c r="I1016" s="252"/>
      <c r="J1016" s="249"/>
      <c r="K1016" s="249"/>
      <c r="L1016" s="253"/>
      <c r="M1016" s="254"/>
      <c r="N1016" s="255"/>
      <c r="O1016" s="255"/>
      <c r="P1016" s="255"/>
      <c r="Q1016" s="255"/>
      <c r="R1016" s="255"/>
      <c r="S1016" s="255"/>
      <c r="T1016" s="256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57" t="s">
        <v>132</v>
      </c>
      <c r="AU1016" s="257" t="s">
        <v>84</v>
      </c>
      <c r="AV1016" s="15" t="s">
        <v>79</v>
      </c>
      <c r="AW1016" s="15" t="s">
        <v>36</v>
      </c>
      <c r="AX1016" s="15" t="s">
        <v>74</v>
      </c>
      <c r="AY1016" s="257" t="s">
        <v>118</v>
      </c>
    </row>
    <row r="1017" s="13" customFormat="1">
      <c r="A1017" s="13"/>
      <c r="B1017" s="226"/>
      <c r="C1017" s="227"/>
      <c r="D1017" s="219" t="s">
        <v>132</v>
      </c>
      <c r="E1017" s="228" t="s">
        <v>21</v>
      </c>
      <c r="F1017" s="229" t="s">
        <v>1231</v>
      </c>
      <c r="G1017" s="227"/>
      <c r="H1017" s="230">
        <v>175</v>
      </c>
      <c r="I1017" s="231"/>
      <c r="J1017" s="227"/>
      <c r="K1017" s="227"/>
      <c r="L1017" s="232"/>
      <c r="M1017" s="233"/>
      <c r="N1017" s="234"/>
      <c r="O1017" s="234"/>
      <c r="P1017" s="234"/>
      <c r="Q1017" s="234"/>
      <c r="R1017" s="234"/>
      <c r="S1017" s="234"/>
      <c r="T1017" s="235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6" t="s">
        <v>132</v>
      </c>
      <c r="AU1017" s="236" t="s">
        <v>84</v>
      </c>
      <c r="AV1017" s="13" t="s">
        <v>84</v>
      </c>
      <c r="AW1017" s="13" t="s">
        <v>36</v>
      </c>
      <c r="AX1017" s="13" t="s">
        <v>74</v>
      </c>
      <c r="AY1017" s="236" t="s">
        <v>118</v>
      </c>
    </row>
    <row r="1018" s="13" customFormat="1">
      <c r="A1018" s="13"/>
      <c r="B1018" s="226"/>
      <c r="C1018" s="227"/>
      <c r="D1018" s="219" t="s">
        <v>132</v>
      </c>
      <c r="E1018" s="228" t="s">
        <v>21</v>
      </c>
      <c r="F1018" s="229" t="s">
        <v>1232</v>
      </c>
      <c r="G1018" s="227"/>
      <c r="H1018" s="230">
        <v>112</v>
      </c>
      <c r="I1018" s="231"/>
      <c r="J1018" s="227"/>
      <c r="K1018" s="227"/>
      <c r="L1018" s="232"/>
      <c r="M1018" s="233"/>
      <c r="N1018" s="234"/>
      <c r="O1018" s="234"/>
      <c r="P1018" s="234"/>
      <c r="Q1018" s="234"/>
      <c r="R1018" s="234"/>
      <c r="S1018" s="234"/>
      <c r="T1018" s="235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6" t="s">
        <v>132</v>
      </c>
      <c r="AU1018" s="236" t="s">
        <v>84</v>
      </c>
      <c r="AV1018" s="13" t="s">
        <v>84</v>
      </c>
      <c r="AW1018" s="13" t="s">
        <v>36</v>
      </c>
      <c r="AX1018" s="13" t="s">
        <v>74</v>
      </c>
      <c r="AY1018" s="236" t="s">
        <v>118</v>
      </c>
    </row>
    <row r="1019" s="13" customFormat="1">
      <c r="A1019" s="13"/>
      <c r="B1019" s="226"/>
      <c r="C1019" s="227"/>
      <c r="D1019" s="219" t="s">
        <v>132</v>
      </c>
      <c r="E1019" s="228" t="s">
        <v>21</v>
      </c>
      <c r="F1019" s="229" t="s">
        <v>1233</v>
      </c>
      <c r="G1019" s="227"/>
      <c r="H1019" s="230">
        <v>90</v>
      </c>
      <c r="I1019" s="231"/>
      <c r="J1019" s="227"/>
      <c r="K1019" s="227"/>
      <c r="L1019" s="232"/>
      <c r="M1019" s="233"/>
      <c r="N1019" s="234"/>
      <c r="O1019" s="234"/>
      <c r="P1019" s="234"/>
      <c r="Q1019" s="234"/>
      <c r="R1019" s="234"/>
      <c r="S1019" s="234"/>
      <c r="T1019" s="235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6" t="s">
        <v>132</v>
      </c>
      <c r="AU1019" s="236" t="s">
        <v>84</v>
      </c>
      <c r="AV1019" s="13" t="s">
        <v>84</v>
      </c>
      <c r="AW1019" s="13" t="s">
        <v>36</v>
      </c>
      <c r="AX1019" s="13" t="s">
        <v>74</v>
      </c>
      <c r="AY1019" s="236" t="s">
        <v>118</v>
      </c>
    </row>
    <row r="1020" s="14" customFormat="1">
      <c r="A1020" s="14"/>
      <c r="B1020" s="237"/>
      <c r="C1020" s="238"/>
      <c r="D1020" s="219" t="s">
        <v>132</v>
      </c>
      <c r="E1020" s="239" t="s">
        <v>21</v>
      </c>
      <c r="F1020" s="240" t="s">
        <v>148</v>
      </c>
      <c r="G1020" s="238"/>
      <c r="H1020" s="241">
        <v>377</v>
      </c>
      <c r="I1020" s="242"/>
      <c r="J1020" s="238"/>
      <c r="K1020" s="238"/>
      <c r="L1020" s="243"/>
      <c r="M1020" s="244"/>
      <c r="N1020" s="245"/>
      <c r="O1020" s="245"/>
      <c r="P1020" s="245"/>
      <c r="Q1020" s="245"/>
      <c r="R1020" s="245"/>
      <c r="S1020" s="245"/>
      <c r="T1020" s="24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7" t="s">
        <v>132</v>
      </c>
      <c r="AU1020" s="247" t="s">
        <v>84</v>
      </c>
      <c r="AV1020" s="14" t="s">
        <v>126</v>
      </c>
      <c r="AW1020" s="14" t="s">
        <v>36</v>
      </c>
      <c r="AX1020" s="14" t="s">
        <v>79</v>
      </c>
      <c r="AY1020" s="247" t="s">
        <v>118</v>
      </c>
    </row>
    <row r="1021" s="2" customFormat="1" ht="33" customHeight="1">
      <c r="A1021" s="41"/>
      <c r="B1021" s="42"/>
      <c r="C1021" s="258" t="s">
        <v>1234</v>
      </c>
      <c r="D1021" s="258" t="s">
        <v>238</v>
      </c>
      <c r="E1021" s="259" t="s">
        <v>1235</v>
      </c>
      <c r="F1021" s="260" t="s">
        <v>1236</v>
      </c>
      <c r="G1021" s="261" t="s">
        <v>136</v>
      </c>
      <c r="H1021" s="262">
        <v>395.85000000000002</v>
      </c>
      <c r="I1021" s="263"/>
      <c r="J1021" s="264">
        <f>ROUND(I1021*H1021,2)</f>
        <v>0</v>
      </c>
      <c r="K1021" s="260" t="s">
        <v>21</v>
      </c>
      <c r="L1021" s="265"/>
      <c r="M1021" s="266" t="s">
        <v>21</v>
      </c>
      <c r="N1021" s="267" t="s">
        <v>45</v>
      </c>
      <c r="O1021" s="87"/>
      <c r="P1021" s="215">
        <f>O1021*H1021</f>
        <v>0</v>
      </c>
      <c r="Q1021" s="215">
        <v>0.0018</v>
      </c>
      <c r="R1021" s="215">
        <f>Q1021*H1021</f>
        <v>0.71253</v>
      </c>
      <c r="S1021" s="215">
        <v>0</v>
      </c>
      <c r="T1021" s="216">
        <f>S1021*H1021</f>
        <v>0</v>
      </c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R1021" s="217" t="s">
        <v>505</v>
      </c>
      <c r="AT1021" s="217" t="s">
        <v>238</v>
      </c>
      <c r="AU1021" s="217" t="s">
        <v>84</v>
      </c>
      <c r="AY1021" s="19" t="s">
        <v>118</v>
      </c>
      <c r="BE1021" s="218">
        <f>IF(N1021="základní",J1021,0)</f>
        <v>0</v>
      </c>
      <c r="BF1021" s="218">
        <f>IF(N1021="snížená",J1021,0)</f>
        <v>0</v>
      </c>
      <c r="BG1021" s="218">
        <f>IF(N1021="zákl. přenesená",J1021,0)</f>
        <v>0</v>
      </c>
      <c r="BH1021" s="218">
        <f>IF(N1021="sníž. přenesená",J1021,0)</f>
        <v>0</v>
      </c>
      <c r="BI1021" s="218">
        <f>IF(N1021="nulová",J1021,0)</f>
        <v>0</v>
      </c>
      <c r="BJ1021" s="19" t="s">
        <v>79</v>
      </c>
      <c r="BK1021" s="218">
        <f>ROUND(I1021*H1021,2)</f>
        <v>0</v>
      </c>
      <c r="BL1021" s="19" t="s">
        <v>327</v>
      </c>
      <c r="BM1021" s="217" t="s">
        <v>1237</v>
      </c>
    </row>
    <row r="1022" s="2" customFormat="1">
      <c r="A1022" s="41"/>
      <c r="B1022" s="42"/>
      <c r="C1022" s="43"/>
      <c r="D1022" s="219" t="s">
        <v>128</v>
      </c>
      <c r="E1022" s="43"/>
      <c r="F1022" s="220" t="s">
        <v>1236</v>
      </c>
      <c r="G1022" s="43"/>
      <c r="H1022" s="43"/>
      <c r="I1022" s="221"/>
      <c r="J1022" s="43"/>
      <c r="K1022" s="43"/>
      <c r="L1022" s="47"/>
      <c r="M1022" s="222"/>
      <c r="N1022" s="223"/>
      <c r="O1022" s="87"/>
      <c r="P1022" s="87"/>
      <c r="Q1022" s="87"/>
      <c r="R1022" s="87"/>
      <c r="S1022" s="87"/>
      <c r="T1022" s="88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T1022" s="19" t="s">
        <v>128</v>
      </c>
      <c r="AU1022" s="19" t="s">
        <v>84</v>
      </c>
    </row>
    <row r="1023" s="13" customFormat="1">
      <c r="A1023" s="13"/>
      <c r="B1023" s="226"/>
      <c r="C1023" s="227"/>
      <c r="D1023" s="219" t="s">
        <v>132</v>
      </c>
      <c r="E1023" s="227"/>
      <c r="F1023" s="229" t="s">
        <v>1238</v>
      </c>
      <c r="G1023" s="227"/>
      <c r="H1023" s="230">
        <v>395.85000000000002</v>
      </c>
      <c r="I1023" s="231"/>
      <c r="J1023" s="227"/>
      <c r="K1023" s="227"/>
      <c r="L1023" s="232"/>
      <c r="M1023" s="233"/>
      <c r="N1023" s="234"/>
      <c r="O1023" s="234"/>
      <c r="P1023" s="234"/>
      <c r="Q1023" s="234"/>
      <c r="R1023" s="234"/>
      <c r="S1023" s="234"/>
      <c r="T1023" s="235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6" t="s">
        <v>132</v>
      </c>
      <c r="AU1023" s="236" t="s">
        <v>84</v>
      </c>
      <c r="AV1023" s="13" t="s">
        <v>84</v>
      </c>
      <c r="AW1023" s="13" t="s">
        <v>4</v>
      </c>
      <c r="AX1023" s="13" t="s">
        <v>79</v>
      </c>
      <c r="AY1023" s="236" t="s">
        <v>118</v>
      </c>
    </row>
    <row r="1024" s="2" customFormat="1" ht="21.75" customHeight="1">
      <c r="A1024" s="41"/>
      <c r="B1024" s="42"/>
      <c r="C1024" s="206" t="s">
        <v>1239</v>
      </c>
      <c r="D1024" s="206" t="s">
        <v>121</v>
      </c>
      <c r="E1024" s="207" t="s">
        <v>1240</v>
      </c>
      <c r="F1024" s="208" t="s">
        <v>1241</v>
      </c>
      <c r="G1024" s="209" t="s">
        <v>136</v>
      </c>
      <c r="H1024" s="210">
        <v>819.04600000000005</v>
      </c>
      <c r="I1024" s="211"/>
      <c r="J1024" s="212">
        <f>ROUND(I1024*H1024,2)</f>
        <v>0</v>
      </c>
      <c r="K1024" s="208" t="s">
        <v>125</v>
      </c>
      <c r="L1024" s="47"/>
      <c r="M1024" s="213" t="s">
        <v>21</v>
      </c>
      <c r="N1024" s="214" t="s">
        <v>45</v>
      </c>
      <c r="O1024" s="87"/>
      <c r="P1024" s="215">
        <f>O1024*H1024</f>
        <v>0</v>
      </c>
      <c r="Q1024" s="215">
        <v>0</v>
      </c>
      <c r="R1024" s="215">
        <f>Q1024*H1024</f>
        <v>0</v>
      </c>
      <c r="S1024" s="215">
        <v>0</v>
      </c>
      <c r="T1024" s="216">
        <f>S1024*H1024</f>
        <v>0</v>
      </c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R1024" s="217" t="s">
        <v>327</v>
      </c>
      <c r="AT1024" s="217" t="s">
        <v>121</v>
      </c>
      <c r="AU1024" s="217" t="s">
        <v>84</v>
      </c>
      <c r="AY1024" s="19" t="s">
        <v>118</v>
      </c>
      <c r="BE1024" s="218">
        <f>IF(N1024="základní",J1024,0)</f>
        <v>0</v>
      </c>
      <c r="BF1024" s="218">
        <f>IF(N1024="snížená",J1024,0)</f>
        <v>0</v>
      </c>
      <c r="BG1024" s="218">
        <f>IF(N1024="zákl. přenesená",J1024,0)</f>
        <v>0</v>
      </c>
      <c r="BH1024" s="218">
        <f>IF(N1024="sníž. přenesená",J1024,0)</f>
        <v>0</v>
      </c>
      <c r="BI1024" s="218">
        <f>IF(N1024="nulová",J1024,0)</f>
        <v>0</v>
      </c>
      <c r="BJ1024" s="19" t="s">
        <v>79</v>
      </c>
      <c r="BK1024" s="218">
        <f>ROUND(I1024*H1024,2)</f>
        <v>0</v>
      </c>
      <c r="BL1024" s="19" t="s">
        <v>327</v>
      </c>
      <c r="BM1024" s="217" t="s">
        <v>1242</v>
      </c>
    </row>
    <row r="1025" s="2" customFormat="1">
      <c r="A1025" s="41"/>
      <c r="B1025" s="42"/>
      <c r="C1025" s="43"/>
      <c r="D1025" s="219" t="s">
        <v>128</v>
      </c>
      <c r="E1025" s="43"/>
      <c r="F1025" s="220" t="s">
        <v>1243</v>
      </c>
      <c r="G1025" s="43"/>
      <c r="H1025" s="43"/>
      <c r="I1025" s="221"/>
      <c r="J1025" s="43"/>
      <c r="K1025" s="43"/>
      <c r="L1025" s="47"/>
      <c r="M1025" s="222"/>
      <c r="N1025" s="223"/>
      <c r="O1025" s="87"/>
      <c r="P1025" s="87"/>
      <c r="Q1025" s="87"/>
      <c r="R1025" s="87"/>
      <c r="S1025" s="87"/>
      <c r="T1025" s="88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T1025" s="19" t="s">
        <v>128</v>
      </c>
      <c r="AU1025" s="19" t="s">
        <v>84</v>
      </c>
    </row>
    <row r="1026" s="2" customFormat="1">
      <c r="A1026" s="41"/>
      <c r="B1026" s="42"/>
      <c r="C1026" s="43"/>
      <c r="D1026" s="224" t="s">
        <v>130</v>
      </c>
      <c r="E1026" s="43"/>
      <c r="F1026" s="225" t="s">
        <v>1244</v>
      </c>
      <c r="G1026" s="43"/>
      <c r="H1026" s="43"/>
      <c r="I1026" s="221"/>
      <c r="J1026" s="43"/>
      <c r="K1026" s="43"/>
      <c r="L1026" s="47"/>
      <c r="M1026" s="222"/>
      <c r="N1026" s="223"/>
      <c r="O1026" s="87"/>
      <c r="P1026" s="87"/>
      <c r="Q1026" s="87"/>
      <c r="R1026" s="87"/>
      <c r="S1026" s="87"/>
      <c r="T1026" s="88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T1026" s="19" t="s">
        <v>130</v>
      </c>
      <c r="AU1026" s="19" t="s">
        <v>84</v>
      </c>
    </row>
    <row r="1027" s="15" customFormat="1">
      <c r="A1027" s="15"/>
      <c r="B1027" s="248"/>
      <c r="C1027" s="249"/>
      <c r="D1027" s="219" t="s">
        <v>132</v>
      </c>
      <c r="E1027" s="250" t="s">
        <v>21</v>
      </c>
      <c r="F1027" s="251" t="s">
        <v>1245</v>
      </c>
      <c r="G1027" s="249"/>
      <c r="H1027" s="250" t="s">
        <v>21</v>
      </c>
      <c r="I1027" s="252"/>
      <c r="J1027" s="249"/>
      <c r="K1027" s="249"/>
      <c r="L1027" s="253"/>
      <c r="M1027" s="254"/>
      <c r="N1027" s="255"/>
      <c r="O1027" s="255"/>
      <c r="P1027" s="255"/>
      <c r="Q1027" s="255"/>
      <c r="R1027" s="255"/>
      <c r="S1027" s="255"/>
      <c r="T1027" s="256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57" t="s">
        <v>132</v>
      </c>
      <c r="AU1027" s="257" t="s">
        <v>84</v>
      </c>
      <c r="AV1027" s="15" t="s">
        <v>79</v>
      </c>
      <c r="AW1027" s="15" t="s">
        <v>36</v>
      </c>
      <c r="AX1027" s="15" t="s">
        <v>74</v>
      </c>
      <c r="AY1027" s="257" t="s">
        <v>118</v>
      </c>
    </row>
    <row r="1028" s="13" customFormat="1">
      <c r="A1028" s="13"/>
      <c r="B1028" s="226"/>
      <c r="C1028" s="227"/>
      <c r="D1028" s="219" t="s">
        <v>132</v>
      </c>
      <c r="E1028" s="228" t="s">
        <v>21</v>
      </c>
      <c r="F1028" s="229" t="s">
        <v>1246</v>
      </c>
      <c r="G1028" s="227"/>
      <c r="H1028" s="230">
        <v>86.159999999999997</v>
      </c>
      <c r="I1028" s="231"/>
      <c r="J1028" s="227"/>
      <c r="K1028" s="227"/>
      <c r="L1028" s="232"/>
      <c r="M1028" s="233"/>
      <c r="N1028" s="234"/>
      <c r="O1028" s="234"/>
      <c r="P1028" s="234"/>
      <c r="Q1028" s="234"/>
      <c r="R1028" s="234"/>
      <c r="S1028" s="234"/>
      <c r="T1028" s="235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6" t="s">
        <v>132</v>
      </c>
      <c r="AU1028" s="236" t="s">
        <v>84</v>
      </c>
      <c r="AV1028" s="13" t="s">
        <v>84</v>
      </c>
      <c r="AW1028" s="13" t="s">
        <v>36</v>
      </c>
      <c r="AX1028" s="13" t="s">
        <v>74</v>
      </c>
      <c r="AY1028" s="236" t="s">
        <v>118</v>
      </c>
    </row>
    <row r="1029" s="13" customFormat="1">
      <c r="A1029" s="13"/>
      <c r="B1029" s="226"/>
      <c r="C1029" s="227"/>
      <c r="D1029" s="219" t="s">
        <v>132</v>
      </c>
      <c r="E1029" s="228" t="s">
        <v>21</v>
      </c>
      <c r="F1029" s="229" t="s">
        <v>1247</v>
      </c>
      <c r="G1029" s="227"/>
      <c r="H1029" s="230">
        <v>86.159999999999997</v>
      </c>
      <c r="I1029" s="231"/>
      <c r="J1029" s="227"/>
      <c r="K1029" s="227"/>
      <c r="L1029" s="232"/>
      <c r="M1029" s="233"/>
      <c r="N1029" s="234"/>
      <c r="O1029" s="234"/>
      <c r="P1029" s="234"/>
      <c r="Q1029" s="234"/>
      <c r="R1029" s="234"/>
      <c r="S1029" s="234"/>
      <c r="T1029" s="235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6" t="s">
        <v>132</v>
      </c>
      <c r="AU1029" s="236" t="s">
        <v>84</v>
      </c>
      <c r="AV1029" s="13" t="s">
        <v>84</v>
      </c>
      <c r="AW1029" s="13" t="s">
        <v>36</v>
      </c>
      <c r="AX1029" s="13" t="s">
        <v>74</v>
      </c>
      <c r="AY1029" s="236" t="s">
        <v>118</v>
      </c>
    </row>
    <row r="1030" s="13" customFormat="1">
      <c r="A1030" s="13"/>
      <c r="B1030" s="226"/>
      <c r="C1030" s="227"/>
      <c r="D1030" s="219" t="s">
        <v>132</v>
      </c>
      <c r="E1030" s="228" t="s">
        <v>21</v>
      </c>
      <c r="F1030" s="229" t="s">
        <v>1248</v>
      </c>
      <c r="G1030" s="227"/>
      <c r="H1030" s="230">
        <v>7.6319999999999997</v>
      </c>
      <c r="I1030" s="231"/>
      <c r="J1030" s="227"/>
      <c r="K1030" s="227"/>
      <c r="L1030" s="232"/>
      <c r="M1030" s="233"/>
      <c r="N1030" s="234"/>
      <c r="O1030" s="234"/>
      <c r="P1030" s="234"/>
      <c r="Q1030" s="234"/>
      <c r="R1030" s="234"/>
      <c r="S1030" s="234"/>
      <c r="T1030" s="235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6" t="s">
        <v>132</v>
      </c>
      <c r="AU1030" s="236" t="s">
        <v>84</v>
      </c>
      <c r="AV1030" s="13" t="s">
        <v>84</v>
      </c>
      <c r="AW1030" s="13" t="s">
        <v>36</v>
      </c>
      <c r="AX1030" s="13" t="s">
        <v>74</v>
      </c>
      <c r="AY1030" s="236" t="s">
        <v>118</v>
      </c>
    </row>
    <row r="1031" s="13" customFormat="1">
      <c r="A1031" s="13"/>
      <c r="B1031" s="226"/>
      <c r="C1031" s="227"/>
      <c r="D1031" s="219" t="s">
        <v>132</v>
      </c>
      <c r="E1031" s="228" t="s">
        <v>21</v>
      </c>
      <c r="F1031" s="229" t="s">
        <v>1249</v>
      </c>
      <c r="G1031" s="227"/>
      <c r="H1031" s="230">
        <v>7.6319999999999997</v>
      </c>
      <c r="I1031" s="231"/>
      <c r="J1031" s="227"/>
      <c r="K1031" s="227"/>
      <c r="L1031" s="232"/>
      <c r="M1031" s="233"/>
      <c r="N1031" s="234"/>
      <c r="O1031" s="234"/>
      <c r="P1031" s="234"/>
      <c r="Q1031" s="234"/>
      <c r="R1031" s="234"/>
      <c r="S1031" s="234"/>
      <c r="T1031" s="235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6" t="s">
        <v>132</v>
      </c>
      <c r="AU1031" s="236" t="s">
        <v>84</v>
      </c>
      <c r="AV1031" s="13" t="s">
        <v>84</v>
      </c>
      <c r="AW1031" s="13" t="s">
        <v>36</v>
      </c>
      <c r="AX1031" s="13" t="s">
        <v>74</v>
      </c>
      <c r="AY1031" s="236" t="s">
        <v>118</v>
      </c>
    </row>
    <row r="1032" s="13" customFormat="1">
      <c r="A1032" s="13"/>
      <c r="B1032" s="226"/>
      <c r="C1032" s="227"/>
      <c r="D1032" s="219" t="s">
        <v>132</v>
      </c>
      <c r="E1032" s="228" t="s">
        <v>21</v>
      </c>
      <c r="F1032" s="229" t="s">
        <v>1250</v>
      </c>
      <c r="G1032" s="227"/>
      <c r="H1032" s="230">
        <v>17.32</v>
      </c>
      <c r="I1032" s="231"/>
      <c r="J1032" s="227"/>
      <c r="K1032" s="227"/>
      <c r="L1032" s="232"/>
      <c r="M1032" s="233"/>
      <c r="N1032" s="234"/>
      <c r="O1032" s="234"/>
      <c r="P1032" s="234"/>
      <c r="Q1032" s="234"/>
      <c r="R1032" s="234"/>
      <c r="S1032" s="234"/>
      <c r="T1032" s="235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6" t="s">
        <v>132</v>
      </c>
      <c r="AU1032" s="236" t="s">
        <v>84</v>
      </c>
      <c r="AV1032" s="13" t="s">
        <v>84</v>
      </c>
      <c r="AW1032" s="13" t="s">
        <v>36</v>
      </c>
      <c r="AX1032" s="13" t="s">
        <v>74</v>
      </c>
      <c r="AY1032" s="236" t="s">
        <v>118</v>
      </c>
    </row>
    <row r="1033" s="13" customFormat="1">
      <c r="A1033" s="13"/>
      <c r="B1033" s="226"/>
      <c r="C1033" s="227"/>
      <c r="D1033" s="219" t="s">
        <v>132</v>
      </c>
      <c r="E1033" s="228" t="s">
        <v>21</v>
      </c>
      <c r="F1033" s="229" t="s">
        <v>1251</v>
      </c>
      <c r="G1033" s="227"/>
      <c r="H1033" s="230">
        <v>17.373000000000001</v>
      </c>
      <c r="I1033" s="231"/>
      <c r="J1033" s="227"/>
      <c r="K1033" s="227"/>
      <c r="L1033" s="232"/>
      <c r="M1033" s="233"/>
      <c r="N1033" s="234"/>
      <c r="O1033" s="234"/>
      <c r="P1033" s="234"/>
      <c r="Q1033" s="234"/>
      <c r="R1033" s="234"/>
      <c r="S1033" s="234"/>
      <c r="T1033" s="235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6" t="s">
        <v>132</v>
      </c>
      <c r="AU1033" s="236" t="s">
        <v>84</v>
      </c>
      <c r="AV1033" s="13" t="s">
        <v>84</v>
      </c>
      <c r="AW1033" s="13" t="s">
        <v>36</v>
      </c>
      <c r="AX1033" s="13" t="s">
        <v>74</v>
      </c>
      <c r="AY1033" s="236" t="s">
        <v>118</v>
      </c>
    </row>
    <row r="1034" s="13" customFormat="1">
      <c r="A1034" s="13"/>
      <c r="B1034" s="226"/>
      <c r="C1034" s="227"/>
      <c r="D1034" s="219" t="s">
        <v>132</v>
      </c>
      <c r="E1034" s="228" t="s">
        <v>21</v>
      </c>
      <c r="F1034" s="229" t="s">
        <v>1252</v>
      </c>
      <c r="G1034" s="227"/>
      <c r="H1034" s="230">
        <v>25.600000000000001</v>
      </c>
      <c r="I1034" s="231"/>
      <c r="J1034" s="227"/>
      <c r="K1034" s="227"/>
      <c r="L1034" s="232"/>
      <c r="M1034" s="233"/>
      <c r="N1034" s="234"/>
      <c r="O1034" s="234"/>
      <c r="P1034" s="234"/>
      <c r="Q1034" s="234"/>
      <c r="R1034" s="234"/>
      <c r="S1034" s="234"/>
      <c r="T1034" s="235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6" t="s">
        <v>132</v>
      </c>
      <c r="AU1034" s="236" t="s">
        <v>84</v>
      </c>
      <c r="AV1034" s="13" t="s">
        <v>84</v>
      </c>
      <c r="AW1034" s="13" t="s">
        <v>36</v>
      </c>
      <c r="AX1034" s="13" t="s">
        <v>74</v>
      </c>
      <c r="AY1034" s="236" t="s">
        <v>118</v>
      </c>
    </row>
    <row r="1035" s="13" customFormat="1">
      <c r="A1035" s="13"/>
      <c r="B1035" s="226"/>
      <c r="C1035" s="227"/>
      <c r="D1035" s="219" t="s">
        <v>132</v>
      </c>
      <c r="E1035" s="228" t="s">
        <v>21</v>
      </c>
      <c r="F1035" s="229" t="s">
        <v>1253</v>
      </c>
      <c r="G1035" s="227"/>
      <c r="H1035" s="230">
        <v>17.373000000000001</v>
      </c>
      <c r="I1035" s="231"/>
      <c r="J1035" s="227"/>
      <c r="K1035" s="227"/>
      <c r="L1035" s="232"/>
      <c r="M1035" s="233"/>
      <c r="N1035" s="234"/>
      <c r="O1035" s="234"/>
      <c r="P1035" s="234"/>
      <c r="Q1035" s="234"/>
      <c r="R1035" s="234"/>
      <c r="S1035" s="234"/>
      <c r="T1035" s="235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6" t="s">
        <v>132</v>
      </c>
      <c r="AU1035" s="236" t="s">
        <v>84</v>
      </c>
      <c r="AV1035" s="13" t="s">
        <v>84</v>
      </c>
      <c r="AW1035" s="13" t="s">
        <v>36</v>
      </c>
      <c r="AX1035" s="13" t="s">
        <v>74</v>
      </c>
      <c r="AY1035" s="236" t="s">
        <v>118</v>
      </c>
    </row>
    <row r="1036" s="13" customFormat="1">
      <c r="A1036" s="13"/>
      <c r="B1036" s="226"/>
      <c r="C1036" s="227"/>
      <c r="D1036" s="219" t="s">
        <v>132</v>
      </c>
      <c r="E1036" s="228" t="s">
        <v>21</v>
      </c>
      <c r="F1036" s="229" t="s">
        <v>1254</v>
      </c>
      <c r="G1036" s="227"/>
      <c r="H1036" s="230">
        <v>17.231999999999999</v>
      </c>
      <c r="I1036" s="231"/>
      <c r="J1036" s="227"/>
      <c r="K1036" s="227"/>
      <c r="L1036" s="232"/>
      <c r="M1036" s="233"/>
      <c r="N1036" s="234"/>
      <c r="O1036" s="234"/>
      <c r="P1036" s="234"/>
      <c r="Q1036" s="234"/>
      <c r="R1036" s="234"/>
      <c r="S1036" s="234"/>
      <c r="T1036" s="235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6" t="s">
        <v>132</v>
      </c>
      <c r="AU1036" s="236" t="s">
        <v>84</v>
      </c>
      <c r="AV1036" s="13" t="s">
        <v>84</v>
      </c>
      <c r="AW1036" s="13" t="s">
        <v>36</v>
      </c>
      <c r="AX1036" s="13" t="s">
        <v>74</v>
      </c>
      <c r="AY1036" s="236" t="s">
        <v>118</v>
      </c>
    </row>
    <row r="1037" s="13" customFormat="1">
      <c r="A1037" s="13"/>
      <c r="B1037" s="226"/>
      <c r="C1037" s="227"/>
      <c r="D1037" s="219" t="s">
        <v>132</v>
      </c>
      <c r="E1037" s="228" t="s">
        <v>21</v>
      </c>
      <c r="F1037" s="229" t="s">
        <v>1255</v>
      </c>
      <c r="G1037" s="227"/>
      <c r="H1037" s="230">
        <v>4.3200000000000003</v>
      </c>
      <c r="I1037" s="231"/>
      <c r="J1037" s="227"/>
      <c r="K1037" s="227"/>
      <c r="L1037" s="232"/>
      <c r="M1037" s="233"/>
      <c r="N1037" s="234"/>
      <c r="O1037" s="234"/>
      <c r="P1037" s="234"/>
      <c r="Q1037" s="234"/>
      <c r="R1037" s="234"/>
      <c r="S1037" s="234"/>
      <c r="T1037" s="235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6" t="s">
        <v>132</v>
      </c>
      <c r="AU1037" s="236" t="s">
        <v>84</v>
      </c>
      <c r="AV1037" s="13" t="s">
        <v>84</v>
      </c>
      <c r="AW1037" s="13" t="s">
        <v>36</v>
      </c>
      <c r="AX1037" s="13" t="s">
        <v>74</v>
      </c>
      <c r="AY1037" s="236" t="s">
        <v>118</v>
      </c>
    </row>
    <row r="1038" s="13" customFormat="1">
      <c r="A1038" s="13"/>
      <c r="B1038" s="226"/>
      <c r="C1038" s="227"/>
      <c r="D1038" s="219" t="s">
        <v>132</v>
      </c>
      <c r="E1038" s="228" t="s">
        <v>21</v>
      </c>
      <c r="F1038" s="229" t="s">
        <v>1256</v>
      </c>
      <c r="G1038" s="227"/>
      <c r="H1038" s="230">
        <v>4.3200000000000003</v>
      </c>
      <c r="I1038" s="231"/>
      <c r="J1038" s="227"/>
      <c r="K1038" s="227"/>
      <c r="L1038" s="232"/>
      <c r="M1038" s="233"/>
      <c r="N1038" s="234"/>
      <c r="O1038" s="234"/>
      <c r="P1038" s="234"/>
      <c r="Q1038" s="234"/>
      <c r="R1038" s="234"/>
      <c r="S1038" s="234"/>
      <c r="T1038" s="235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6" t="s">
        <v>132</v>
      </c>
      <c r="AU1038" s="236" t="s">
        <v>84</v>
      </c>
      <c r="AV1038" s="13" t="s">
        <v>84</v>
      </c>
      <c r="AW1038" s="13" t="s">
        <v>36</v>
      </c>
      <c r="AX1038" s="13" t="s">
        <v>74</v>
      </c>
      <c r="AY1038" s="236" t="s">
        <v>118</v>
      </c>
    </row>
    <row r="1039" s="13" customFormat="1">
      <c r="A1039" s="13"/>
      <c r="B1039" s="226"/>
      <c r="C1039" s="227"/>
      <c r="D1039" s="219" t="s">
        <v>132</v>
      </c>
      <c r="E1039" s="228" t="s">
        <v>21</v>
      </c>
      <c r="F1039" s="229" t="s">
        <v>1257</v>
      </c>
      <c r="G1039" s="227"/>
      <c r="H1039" s="230">
        <v>89.319999999999993</v>
      </c>
      <c r="I1039" s="231"/>
      <c r="J1039" s="227"/>
      <c r="K1039" s="227"/>
      <c r="L1039" s="232"/>
      <c r="M1039" s="233"/>
      <c r="N1039" s="234"/>
      <c r="O1039" s="234"/>
      <c r="P1039" s="234"/>
      <c r="Q1039" s="234"/>
      <c r="R1039" s="234"/>
      <c r="S1039" s="234"/>
      <c r="T1039" s="235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36" t="s">
        <v>132</v>
      </c>
      <c r="AU1039" s="236" t="s">
        <v>84</v>
      </c>
      <c r="AV1039" s="13" t="s">
        <v>84</v>
      </c>
      <c r="AW1039" s="13" t="s">
        <v>36</v>
      </c>
      <c r="AX1039" s="13" t="s">
        <v>74</v>
      </c>
      <c r="AY1039" s="236" t="s">
        <v>118</v>
      </c>
    </row>
    <row r="1040" s="13" customFormat="1">
      <c r="A1040" s="13"/>
      <c r="B1040" s="226"/>
      <c r="C1040" s="227"/>
      <c r="D1040" s="219" t="s">
        <v>132</v>
      </c>
      <c r="E1040" s="228" t="s">
        <v>21</v>
      </c>
      <c r="F1040" s="229" t="s">
        <v>1258</v>
      </c>
      <c r="G1040" s="227"/>
      <c r="H1040" s="230">
        <v>51.200000000000003</v>
      </c>
      <c r="I1040" s="231"/>
      <c r="J1040" s="227"/>
      <c r="K1040" s="227"/>
      <c r="L1040" s="232"/>
      <c r="M1040" s="233"/>
      <c r="N1040" s="234"/>
      <c r="O1040" s="234"/>
      <c r="P1040" s="234"/>
      <c r="Q1040" s="234"/>
      <c r="R1040" s="234"/>
      <c r="S1040" s="234"/>
      <c r="T1040" s="235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6" t="s">
        <v>132</v>
      </c>
      <c r="AU1040" s="236" t="s">
        <v>84</v>
      </c>
      <c r="AV1040" s="13" t="s">
        <v>84</v>
      </c>
      <c r="AW1040" s="13" t="s">
        <v>36</v>
      </c>
      <c r="AX1040" s="13" t="s">
        <v>74</v>
      </c>
      <c r="AY1040" s="236" t="s">
        <v>118</v>
      </c>
    </row>
    <row r="1041" s="13" customFormat="1">
      <c r="A1041" s="13"/>
      <c r="B1041" s="226"/>
      <c r="C1041" s="227"/>
      <c r="D1041" s="219" t="s">
        <v>132</v>
      </c>
      <c r="E1041" s="228" t="s">
        <v>21</v>
      </c>
      <c r="F1041" s="229" t="s">
        <v>1259</v>
      </c>
      <c r="G1041" s="227"/>
      <c r="H1041" s="230">
        <v>26.879999999999999</v>
      </c>
      <c r="I1041" s="231"/>
      <c r="J1041" s="227"/>
      <c r="K1041" s="227"/>
      <c r="L1041" s="232"/>
      <c r="M1041" s="233"/>
      <c r="N1041" s="234"/>
      <c r="O1041" s="234"/>
      <c r="P1041" s="234"/>
      <c r="Q1041" s="234"/>
      <c r="R1041" s="234"/>
      <c r="S1041" s="234"/>
      <c r="T1041" s="235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6" t="s">
        <v>132</v>
      </c>
      <c r="AU1041" s="236" t="s">
        <v>84</v>
      </c>
      <c r="AV1041" s="13" t="s">
        <v>84</v>
      </c>
      <c r="AW1041" s="13" t="s">
        <v>36</v>
      </c>
      <c r="AX1041" s="13" t="s">
        <v>74</v>
      </c>
      <c r="AY1041" s="236" t="s">
        <v>118</v>
      </c>
    </row>
    <row r="1042" s="13" customFormat="1">
      <c r="A1042" s="13"/>
      <c r="B1042" s="226"/>
      <c r="C1042" s="227"/>
      <c r="D1042" s="219" t="s">
        <v>132</v>
      </c>
      <c r="E1042" s="228" t="s">
        <v>21</v>
      </c>
      <c r="F1042" s="229" t="s">
        <v>1260</v>
      </c>
      <c r="G1042" s="227"/>
      <c r="H1042" s="230">
        <v>26.879999999999999</v>
      </c>
      <c r="I1042" s="231"/>
      <c r="J1042" s="227"/>
      <c r="K1042" s="227"/>
      <c r="L1042" s="232"/>
      <c r="M1042" s="233"/>
      <c r="N1042" s="234"/>
      <c r="O1042" s="234"/>
      <c r="P1042" s="234"/>
      <c r="Q1042" s="234"/>
      <c r="R1042" s="234"/>
      <c r="S1042" s="234"/>
      <c r="T1042" s="235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6" t="s">
        <v>132</v>
      </c>
      <c r="AU1042" s="236" t="s">
        <v>84</v>
      </c>
      <c r="AV1042" s="13" t="s">
        <v>84</v>
      </c>
      <c r="AW1042" s="13" t="s">
        <v>36</v>
      </c>
      <c r="AX1042" s="13" t="s">
        <v>74</v>
      </c>
      <c r="AY1042" s="236" t="s">
        <v>118</v>
      </c>
    </row>
    <row r="1043" s="13" customFormat="1">
      <c r="A1043" s="13"/>
      <c r="B1043" s="226"/>
      <c r="C1043" s="227"/>
      <c r="D1043" s="219" t="s">
        <v>132</v>
      </c>
      <c r="E1043" s="228" t="s">
        <v>21</v>
      </c>
      <c r="F1043" s="229" t="s">
        <v>1261</v>
      </c>
      <c r="G1043" s="227"/>
      <c r="H1043" s="230">
        <v>57.600000000000001</v>
      </c>
      <c r="I1043" s="231"/>
      <c r="J1043" s="227"/>
      <c r="K1043" s="227"/>
      <c r="L1043" s="232"/>
      <c r="M1043" s="233"/>
      <c r="N1043" s="234"/>
      <c r="O1043" s="234"/>
      <c r="P1043" s="234"/>
      <c r="Q1043" s="234"/>
      <c r="R1043" s="234"/>
      <c r="S1043" s="234"/>
      <c r="T1043" s="235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6" t="s">
        <v>132</v>
      </c>
      <c r="AU1043" s="236" t="s">
        <v>84</v>
      </c>
      <c r="AV1043" s="13" t="s">
        <v>84</v>
      </c>
      <c r="AW1043" s="13" t="s">
        <v>36</v>
      </c>
      <c r="AX1043" s="13" t="s">
        <v>74</v>
      </c>
      <c r="AY1043" s="236" t="s">
        <v>118</v>
      </c>
    </row>
    <row r="1044" s="13" customFormat="1">
      <c r="A1044" s="13"/>
      <c r="B1044" s="226"/>
      <c r="C1044" s="227"/>
      <c r="D1044" s="219" t="s">
        <v>132</v>
      </c>
      <c r="E1044" s="228" t="s">
        <v>21</v>
      </c>
      <c r="F1044" s="229" t="s">
        <v>1262</v>
      </c>
      <c r="G1044" s="227"/>
      <c r="H1044" s="230">
        <v>7.7199999999999998</v>
      </c>
      <c r="I1044" s="231"/>
      <c r="J1044" s="227"/>
      <c r="K1044" s="227"/>
      <c r="L1044" s="232"/>
      <c r="M1044" s="233"/>
      <c r="N1044" s="234"/>
      <c r="O1044" s="234"/>
      <c r="P1044" s="234"/>
      <c r="Q1044" s="234"/>
      <c r="R1044" s="234"/>
      <c r="S1044" s="234"/>
      <c r="T1044" s="235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6" t="s">
        <v>132</v>
      </c>
      <c r="AU1044" s="236" t="s">
        <v>84</v>
      </c>
      <c r="AV1044" s="13" t="s">
        <v>84</v>
      </c>
      <c r="AW1044" s="13" t="s">
        <v>36</v>
      </c>
      <c r="AX1044" s="13" t="s">
        <v>74</v>
      </c>
      <c r="AY1044" s="236" t="s">
        <v>118</v>
      </c>
    </row>
    <row r="1045" s="13" customFormat="1">
      <c r="A1045" s="13"/>
      <c r="B1045" s="226"/>
      <c r="C1045" s="227"/>
      <c r="D1045" s="219" t="s">
        <v>132</v>
      </c>
      <c r="E1045" s="228" t="s">
        <v>21</v>
      </c>
      <c r="F1045" s="229" t="s">
        <v>1263</v>
      </c>
      <c r="G1045" s="227"/>
      <c r="H1045" s="230">
        <v>12.800000000000001</v>
      </c>
      <c r="I1045" s="231"/>
      <c r="J1045" s="227"/>
      <c r="K1045" s="227"/>
      <c r="L1045" s="232"/>
      <c r="M1045" s="233"/>
      <c r="N1045" s="234"/>
      <c r="O1045" s="234"/>
      <c r="P1045" s="234"/>
      <c r="Q1045" s="234"/>
      <c r="R1045" s="234"/>
      <c r="S1045" s="234"/>
      <c r="T1045" s="235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6" t="s">
        <v>132</v>
      </c>
      <c r="AU1045" s="236" t="s">
        <v>84</v>
      </c>
      <c r="AV1045" s="13" t="s">
        <v>84</v>
      </c>
      <c r="AW1045" s="13" t="s">
        <v>36</v>
      </c>
      <c r="AX1045" s="13" t="s">
        <v>74</v>
      </c>
      <c r="AY1045" s="236" t="s">
        <v>118</v>
      </c>
    </row>
    <row r="1046" s="13" customFormat="1">
      <c r="A1046" s="13"/>
      <c r="B1046" s="226"/>
      <c r="C1046" s="227"/>
      <c r="D1046" s="219" t="s">
        <v>132</v>
      </c>
      <c r="E1046" s="228" t="s">
        <v>21</v>
      </c>
      <c r="F1046" s="229" t="s">
        <v>1264</v>
      </c>
      <c r="G1046" s="227"/>
      <c r="H1046" s="230">
        <v>6.5999999999999996</v>
      </c>
      <c r="I1046" s="231"/>
      <c r="J1046" s="227"/>
      <c r="K1046" s="227"/>
      <c r="L1046" s="232"/>
      <c r="M1046" s="233"/>
      <c r="N1046" s="234"/>
      <c r="O1046" s="234"/>
      <c r="P1046" s="234"/>
      <c r="Q1046" s="234"/>
      <c r="R1046" s="234"/>
      <c r="S1046" s="234"/>
      <c r="T1046" s="235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6" t="s">
        <v>132</v>
      </c>
      <c r="AU1046" s="236" t="s">
        <v>84</v>
      </c>
      <c r="AV1046" s="13" t="s">
        <v>84</v>
      </c>
      <c r="AW1046" s="13" t="s">
        <v>36</v>
      </c>
      <c r="AX1046" s="13" t="s">
        <v>74</v>
      </c>
      <c r="AY1046" s="236" t="s">
        <v>118</v>
      </c>
    </row>
    <row r="1047" s="13" customFormat="1">
      <c r="A1047" s="13"/>
      <c r="B1047" s="226"/>
      <c r="C1047" s="227"/>
      <c r="D1047" s="219" t="s">
        <v>132</v>
      </c>
      <c r="E1047" s="228" t="s">
        <v>21</v>
      </c>
      <c r="F1047" s="229" t="s">
        <v>1265</v>
      </c>
      <c r="G1047" s="227"/>
      <c r="H1047" s="230">
        <v>7.9199999999999999</v>
      </c>
      <c r="I1047" s="231"/>
      <c r="J1047" s="227"/>
      <c r="K1047" s="227"/>
      <c r="L1047" s="232"/>
      <c r="M1047" s="233"/>
      <c r="N1047" s="234"/>
      <c r="O1047" s="234"/>
      <c r="P1047" s="234"/>
      <c r="Q1047" s="234"/>
      <c r="R1047" s="234"/>
      <c r="S1047" s="234"/>
      <c r="T1047" s="235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6" t="s">
        <v>132</v>
      </c>
      <c r="AU1047" s="236" t="s">
        <v>84</v>
      </c>
      <c r="AV1047" s="13" t="s">
        <v>84</v>
      </c>
      <c r="AW1047" s="13" t="s">
        <v>36</v>
      </c>
      <c r="AX1047" s="13" t="s">
        <v>74</v>
      </c>
      <c r="AY1047" s="236" t="s">
        <v>118</v>
      </c>
    </row>
    <row r="1048" s="13" customFormat="1">
      <c r="A1048" s="13"/>
      <c r="B1048" s="226"/>
      <c r="C1048" s="227"/>
      <c r="D1048" s="219" t="s">
        <v>132</v>
      </c>
      <c r="E1048" s="228" t="s">
        <v>21</v>
      </c>
      <c r="F1048" s="229" t="s">
        <v>1266</v>
      </c>
      <c r="G1048" s="227"/>
      <c r="H1048" s="230">
        <v>3.948</v>
      </c>
      <c r="I1048" s="231"/>
      <c r="J1048" s="227"/>
      <c r="K1048" s="227"/>
      <c r="L1048" s="232"/>
      <c r="M1048" s="233"/>
      <c r="N1048" s="234"/>
      <c r="O1048" s="234"/>
      <c r="P1048" s="234"/>
      <c r="Q1048" s="234"/>
      <c r="R1048" s="234"/>
      <c r="S1048" s="234"/>
      <c r="T1048" s="235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6" t="s">
        <v>132</v>
      </c>
      <c r="AU1048" s="236" t="s">
        <v>84</v>
      </c>
      <c r="AV1048" s="13" t="s">
        <v>84</v>
      </c>
      <c r="AW1048" s="13" t="s">
        <v>36</v>
      </c>
      <c r="AX1048" s="13" t="s">
        <v>74</v>
      </c>
      <c r="AY1048" s="236" t="s">
        <v>118</v>
      </c>
    </row>
    <row r="1049" s="13" customFormat="1">
      <c r="A1049" s="13"/>
      <c r="B1049" s="226"/>
      <c r="C1049" s="227"/>
      <c r="D1049" s="219" t="s">
        <v>132</v>
      </c>
      <c r="E1049" s="228" t="s">
        <v>21</v>
      </c>
      <c r="F1049" s="229" t="s">
        <v>1267</v>
      </c>
      <c r="G1049" s="227"/>
      <c r="H1049" s="230">
        <v>2.3199999999999998</v>
      </c>
      <c r="I1049" s="231"/>
      <c r="J1049" s="227"/>
      <c r="K1049" s="227"/>
      <c r="L1049" s="232"/>
      <c r="M1049" s="233"/>
      <c r="N1049" s="234"/>
      <c r="O1049" s="234"/>
      <c r="P1049" s="234"/>
      <c r="Q1049" s="234"/>
      <c r="R1049" s="234"/>
      <c r="S1049" s="234"/>
      <c r="T1049" s="235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6" t="s">
        <v>132</v>
      </c>
      <c r="AU1049" s="236" t="s">
        <v>84</v>
      </c>
      <c r="AV1049" s="13" t="s">
        <v>84</v>
      </c>
      <c r="AW1049" s="13" t="s">
        <v>36</v>
      </c>
      <c r="AX1049" s="13" t="s">
        <v>74</v>
      </c>
      <c r="AY1049" s="236" t="s">
        <v>118</v>
      </c>
    </row>
    <row r="1050" s="13" customFormat="1">
      <c r="A1050" s="13"/>
      <c r="B1050" s="226"/>
      <c r="C1050" s="227"/>
      <c r="D1050" s="219" t="s">
        <v>132</v>
      </c>
      <c r="E1050" s="228" t="s">
        <v>21</v>
      </c>
      <c r="F1050" s="229" t="s">
        <v>1268</v>
      </c>
      <c r="G1050" s="227"/>
      <c r="H1050" s="230">
        <v>14.528000000000001</v>
      </c>
      <c r="I1050" s="231"/>
      <c r="J1050" s="227"/>
      <c r="K1050" s="227"/>
      <c r="L1050" s="232"/>
      <c r="M1050" s="233"/>
      <c r="N1050" s="234"/>
      <c r="O1050" s="234"/>
      <c r="P1050" s="234"/>
      <c r="Q1050" s="234"/>
      <c r="R1050" s="234"/>
      <c r="S1050" s="234"/>
      <c r="T1050" s="235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6" t="s">
        <v>132</v>
      </c>
      <c r="AU1050" s="236" t="s">
        <v>84</v>
      </c>
      <c r="AV1050" s="13" t="s">
        <v>84</v>
      </c>
      <c r="AW1050" s="13" t="s">
        <v>36</v>
      </c>
      <c r="AX1050" s="13" t="s">
        <v>74</v>
      </c>
      <c r="AY1050" s="236" t="s">
        <v>118</v>
      </c>
    </row>
    <row r="1051" s="13" customFormat="1">
      <c r="A1051" s="13"/>
      <c r="B1051" s="226"/>
      <c r="C1051" s="227"/>
      <c r="D1051" s="219" t="s">
        <v>132</v>
      </c>
      <c r="E1051" s="228" t="s">
        <v>21</v>
      </c>
      <c r="F1051" s="229" t="s">
        <v>1269</v>
      </c>
      <c r="G1051" s="227"/>
      <c r="H1051" s="230">
        <v>6</v>
      </c>
      <c r="I1051" s="231"/>
      <c r="J1051" s="227"/>
      <c r="K1051" s="227"/>
      <c r="L1051" s="232"/>
      <c r="M1051" s="233"/>
      <c r="N1051" s="234"/>
      <c r="O1051" s="234"/>
      <c r="P1051" s="234"/>
      <c r="Q1051" s="234"/>
      <c r="R1051" s="234"/>
      <c r="S1051" s="234"/>
      <c r="T1051" s="235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6" t="s">
        <v>132</v>
      </c>
      <c r="AU1051" s="236" t="s">
        <v>84</v>
      </c>
      <c r="AV1051" s="13" t="s">
        <v>84</v>
      </c>
      <c r="AW1051" s="13" t="s">
        <v>36</v>
      </c>
      <c r="AX1051" s="13" t="s">
        <v>74</v>
      </c>
      <c r="AY1051" s="236" t="s">
        <v>118</v>
      </c>
    </row>
    <row r="1052" s="13" customFormat="1">
      <c r="A1052" s="13"/>
      <c r="B1052" s="226"/>
      <c r="C1052" s="227"/>
      <c r="D1052" s="219" t="s">
        <v>132</v>
      </c>
      <c r="E1052" s="228" t="s">
        <v>21</v>
      </c>
      <c r="F1052" s="229" t="s">
        <v>1270</v>
      </c>
      <c r="G1052" s="227"/>
      <c r="H1052" s="230">
        <v>6</v>
      </c>
      <c r="I1052" s="231"/>
      <c r="J1052" s="227"/>
      <c r="K1052" s="227"/>
      <c r="L1052" s="232"/>
      <c r="M1052" s="233"/>
      <c r="N1052" s="234"/>
      <c r="O1052" s="234"/>
      <c r="P1052" s="234"/>
      <c r="Q1052" s="234"/>
      <c r="R1052" s="234"/>
      <c r="S1052" s="234"/>
      <c r="T1052" s="235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6" t="s">
        <v>132</v>
      </c>
      <c r="AU1052" s="236" t="s">
        <v>84</v>
      </c>
      <c r="AV1052" s="13" t="s">
        <v>84</v>
      </c>
      <c r="AW1052" s="13" t="s">
        <v>36</v>
      </c>
      <c r="AX1052" s="13" t="s">
        <v>74</v>
      </c>
      <c r="AY1052" s="236" t="s">
        <v>118</v>
      </c>
    </row>
    <row r="1053" s="13" customFormat="1">
      <c r="A1053" s="13"/>
      <c r="B1053" s="226"/>
      <c r="C1053" s="227"/>
      <c r="D1053" s="219" t="s">
        <v>132</v>
      </c>
      <c r="E1053" s="228" t="s">
        <v>21</v>
      </c>
      <c r="F1053" s="229" t="s">
        <v>1271</v>
      </c>
      <c r="G1053" s="227"/>
      <c r="H1053" s="230">
        <v>20</v>
      </c>
      <c r="I1053" s="231"/>
      <c r="J1053" s="227"/>
      <c r="K1053" s="227"/>
      <c r="L1053" s="232"/>
      <c r="M1053" s="233"/>
      <c r="N1053" s="234"/>
      <c r="O1053" s="234"/>
      <c r="P1053" s="234"/>
      <c r="Q1053" s="234"/>
      <c r="R1053" s="234"/>
      <c r="S1053" s="234"/>
      <c r="T1053" s="235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6" t="s">
        <v>132</v>
      </c>
      <c r="AU1053" s="236" t="s">
        <v>84</v>
      </c>
      <c r="AV1053" s="13" t="s">
        <v>84</v>
      </c>
      <c r="AW1053" s="13" t="s">
        <v>36</v>
      </c>
      <c r="AX1053" s="13" t="s">
        <v>74</v>
      </c>
      <c r="AY1053" s="236" t="s">
        <v>118</v>
      </c>
    </row>
    <row r="1054" s="13" customFormat="1">
      <c r="A1054" s="13"/>
      <c r="B1054" s="226"/>
      <c r="C1054" s="227"/>
      <c r="D1054" s="219" t="s">
        <v>132</v>
      </c>
      <c r="E1054" s="228" t="s">
        <v>21</v>
      </c>
      <c r="F1054" s="229" t="s">
        <v>1272</v>
      </c>
      <c r="G1054" s="227"/>
      <c r="H1054" s="230">
        <v>10</v>
      </c>
      <c r="I1054" s="231"/>
      <c r="J1054" s="227"/>
      <c r="K1054" s="227"/>
      <c r="L1054" s="232"/>
      <c r="M1054" s="233"/>
      <c r="N1054" s="234"/>
      <c r="O1054" s="234"/>
      <c r="P1054" s="234"/>
      <c r="Q1054" s="234"/>
      <c r="R1054" s="234"/>
      <c r="S1054" s="234"/>
      <c r="T1054" s="235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6" t="s">
        <v>132</v>
      </c>
      <c r="AU1054" s="236" t="s">
        <v>84</v>
      </c>
      <c r="AV1054" s="13" t="s">
        <v>84</v>
      </c>
      <c r="AW1054" s="13" t="s">
        <v>36</v>
      </c>
      <c r="AX1054" s="13" t="s">
        <v>74</v>
      </c>
      <c r="AY1054" s="236" t="s">
        <v>118</v>
      </c>
    </row>
    <row r="1055" s="13" customFormat="1">
      <c r="A1055" s="13"/>
      <c r="B1055" s="226"/>
      <c r="C1055" s="227"/>
      <c r="D1055" s="219" t="s">
        <v>132</v>
      </c>
      <c r="E1055" s="228" t="s">
        <v>21</v>
      </c>
      <c r="F1055" s="229" t="s">
        <v>1273</v>
      </c>
      <c r="G1055" s="227"/>
      <c r="H1055" s="230">
        <v>10</v>
      </c>
      <c r="I1055" s="231"/>
      <c r="J1055" s="227"/>
      <c r="K1055" s="227"/>
      <c r="L1055" s="232"/>
      <c r="M1055" s="233"/>
      <c r="N1055" s="234"/>
      <c r="O1055" s="234"/>
      <c r="P1055" s="234"/>
      <c r="Q1055" s="234"/>
      <c r="R1055" s="234"/>
      <c r="S1055" s="234"/>
      <c r="T1055" s="235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6" t="s">
        <v>132</v>
      </c>
      <c r="AU1055" s="236" t="s">
        <v>84</v>
      </c>
      <c r="AV1055" s="13" t="s">
        <v>84</v>
      </c>
      <c r="AW1055" s="13" t="s">
        <v>36</v>
      </c>
      <c r="AX1055" s="13" t="s">
        <v>74</v>
      </c>
      <c r="AY1055" s="236" t="s">
        <v>118</v>
      </c>
    </row>
    <row r="1056" s="13" customFormat="1">
      <c r="A1056" s="13"/>
      <c r="B1056" s="226"/>
      <c r="C1056" s="227"/>
      <c r="D1056" s="219" t="s">
        <v>132</v>
      </c>
      <c r="E1056" s="228" t="s">
        <v>21</v>
      </c>
      <c r="F1056" s="229" t="s">
        <v>1274</v>
      </c>
      <c r="G1056" s="227"/>
      <c r="H1056" s="230">
        <v>3.1899999999999999</v>
      </c>
      <c r="I1056" s="231"/>
      <c r="J1056" s="227"/>
      <c r="K1056" s="227"/>
      <c r="L1056" s="232"/>
      <c r="M1056" s="233"/>
      <c r="N1056" s="234"/>
      <c r="O1056" s="234"/>
      <c r="P1056" s="234"/>
      <c r="Q1056" s="234"/>
      <c r="R1056" s="234"/>
      <c r="S1056" s="234"/>
      <c r="T1056" s="235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36" t="s">
        <v>132</v>
      </c>
      <c r="AU1056" s="236" t="s">
        <v>84</v>
      </c>
      <c r="AV1056" s="13" t="s">
        <v>84</v>
      </c>
      <c r="AW1056" s="13" t="s">
        <v>36</v>
      </c>
      <c r="AX1056" s="13" t="s">
        <v>74</v>
      </c>
      <c r="AY1056" s="236" t="s">
        <v>118</v>
      </c>
    </row>
    <row r="1057" s="13" customFormat="1">
      <c r="A1057" s="13"/>
      <c r="B1057" s="226"/>
      <c r="C1057" s="227"/>
      <c r="D1057" s="219" t="s">
        <v>132</v>
      </c>
      <c r="E1057" s="228" t="s">
        <v>21</v>
      </c>
      <c r="F1057" s="229" t="s">
        <v>1275</v>
      </c>
      <c r="G1057" s="227"/>
      <c r="H1057" s="230">
        <v>16</v>
      </c>
      <c r="I1057" s="231"/>
      <c r="J1057" s="227"/>
      <c r="K1057" s="227"/>
      <c r="L1057" s="232"/>
      <c r="M1057" s="233"/>
      <c r="N1057" s="234"/>
      <c r="O1057" s="234"/>
      <c r="P1057" s="234"/>
      <c r="Q1057" s="234"/>
      <c r="R1057" s="234"/>
      <c r="S1057" s="234"/>
      <c r="T1057" s="235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6" t="s">
        <v>132</v>
      </c>
      <c r="AU1057" s="236" t="s">
        <v>84</v>
      </c>
      <c r="AV1057" s="13" t="s">
        <v>84</v>
      </c>
      <c r="AW1057" s="13" t="s">
        <v>36</v>
      </c>
      <c r="AX1057" s="13" t="s">
        <v>74</v>
      </c>
      <c r="AY1057" s="236" t="s">
        <v>118</v>
      </c>
    </row>
    <row r="1058" s="13" customFormat="1">
      <c r="A1058" s="13"/>
      <c r="B1058" s="226"/>
      <c r="C1058" s="227"/>
      <c r="D1058" s="219" t="s">
        <v>132</v>
      </c>
      <c r="E1058" s="228" t="s">
        <v>21</v>
      </c>
      <c r="F1058" s="229" t="s">
        <v>1276</v>
      </c>
      <c r="G1058" s="227"/>
      <c r="H1058" s="230">
        <v>6.4000000000000004</v>
      </c>
      <c r="I1058" s="231"/>
      <c r="J1058" s="227"/>
      <c r="K1058" s="227"/>
      <c r="L1058" s="232"/>
      <c r="M1058" s="233"/>
      <c r="N1058" s="234"/>
      <c r="O1058" s="234"/>
      <c r="P1058" s="234"/>
      <c r="Q1058" s="234"/>
      <c r="R1058" s="234"/>
      <c r="S1058" s="234"/>
      <c r="T1058" s="235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6" t="s">
        <v>132</v>
      </c>
      <c r="AU1058" s="236" t="s">
        <v>84</v>
      </c>
      <c r="AV1058" s="13" t="s">
        <v>84</v>
      </c>
      <c r="AW1058" s="13" t="s">
        <v>36</v>
      </c>
      <c r="AX1058" s="13" t="s">
        <v>74</v>
      </c>
      <c r="AY1058" s="236" t="s">
        <v>118</v>
      </c>
    </row>
    <row r="1059" s="13" customFormat="1">
      <c r="A1059" s="13"/>
      <c r="B1059" s="226"/>
      <c r="C1059" s="227"/>
      <c r="D1059" s="219" t="s">
        <v>132</v>
      </c>
      <c r="E1059" s="228" t="s">
        <v>21</v>
      </c>
      <c r="F1059" s="229" t="s">
        <v>1277</v>
      </c>
      <c r="G1059" s="227"/>
      <c r="H1059" s="230">
        <v>34.463999999999999</v>
      </c>
      <c r="I1059" s="231"/>
      <c r="J1059" s="227"/>
      <c r="K1059" s="227"/>
      <c r="L1059" s="232"/>
      <c r="M1059" s="233"/>
      <c r="N1059" s="234"/>
      <c r="O1059" s="234"/>
      <c r="P1059" s="234"/>
      <c r="Q1059" s="234"/>
      <c r="R1059" s="234"/>
      <c r="S1059" s="234"/>
      <c r="T1059" s="235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6" t="s">
        <v>132</v>
      </c>
      <c r="AU1059" s="236" t="s">
        <v>84</v>
      </c>
      <c r="AV1059" s="13" t="s">
        <v>84</v>
      </c>
      <c r="AW1059" s="13" t="s">
        <v>36</v>
      </c>
      <c r="AX1059" s="13" t="s">
        <v>74</v>
      </c>
      <c r="AY1059" s="236" t="s">
        <v>118</v>
      </c>
    </row>
    <row r="1060" s="13" customFormat="1">
      <c r="A1060" s="13"/>
      <c r="B1060" s="226"/>
      <c r="C1060" s="227"/>
      <c r="D1060" s="219" t="s">
        <v>132</v>
      </c>
      <c r="E1060" s="228" t="s">
        <v>21</v>
      </c>
      <c r="F1060" s="229" t="s">
        <v>1278</v>
      </c>
      <c r="G1060" s="227"/>
      <c r="H1060" s="230">
        <v>34.463999999999999</v>
      </c>
      <c r="I1060" s="231"/>
      <c r="J1060" s="227"/>
      <c r="K1060" s="227"/>
      <c r="L1060" s="232"/>
      <c r="M1060" s="233"/>
      <c r="N1060" s="234"/>
      <c r="O1060" s="234"/>
      <c r="P1060" s="234"/>
      <c r="Q1060" s="234"/>
      <c r="R1060" s="234"/>
      <c r="S1060" s="234"/>
      <c r="T1060" s="235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6" t="s">
        <v>132</v>
      </c>
      <c r="AU1060" s="236" t="s">
        <v>84</v>
      </c>
      <c r="AV1060" s="13" t="s">
        <v>84</v>
      </c>
      <c r="AW1060" s="13" t="s">
        <v>36</v>
      </c>
      <c r="AX1060" s="13" t="s">
        <v>74</v>
      </c>
      <c r="AY1060" s="236" t="s">
        <v>118</v>
      </c>
    </row>
    <row r="1061" s="13" customFormat="1">
      <c r="A1061" s="13"/>
      <c r="B1061" s="226"/>
      <c r="C1061" s="227"/>
      <c r="D1061" s="219" t="s">
        <v>132</v>
      </c>
      <c r="E1061" s="228" t="s">
        <v>21</v>
      </c>
      <c r="F1061" s="229" t="s">
        <v>1279</v>
      </c>
      <c r="G1061" s="227"/>
      <c r="H1061" s="230">
        <v>7.6319999999999997</v>
      </c>
      <c r="I1061" s="231"/>
      <c r="J1061" s="227"/>
      <c r="K1061" s="227"/>
      <c r="L1061" s="232"/>
      <c r="M1061" s="233"/>
      <c r="N1061" s="234"/>
      <c r="O1061" s="234"/>
      <c r="P1061" s="234"/>
      <c r="Q1061" s="234"/>
      <c r="R1061" s="234"/>
      <c r="S1061" s="234"/>
      <c r="T1061" s="235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6" t="s">
        <v>132</v>
      </c>
      <c r="AU1061" s="236" t="s">
        <v>84</v>
      </c>
      <c r="AV1061" s="13" t="s">
        <v>84</v>
      </c>
      <c r="AW1061" s="13" t="s">
        <v>36</v>
      </c>
      <c r="AX1061" s="13" t="s">
        <v>74</v>
      </c>
      <c r="AY1061" s="236" t="s">
        <v>118</v>
      </c>
    </row>
    <row r="1062" s="13" customFormat="1">
      <c r="A1062" s="13"/>
      <c r="B1062" s="226"/>
      <c r="C1062" s="227"/>
      <c r="D1062" s="219" t="s">
        <v>132</v>
      </c>
      <c r="E1062" s="228" t="s">
        <v>21</v>
      </c>
      <c r="F1062" s="229" t="s">
        <v>1280</v>
      </c>
      <c r="G1062" s="227"/>
      <c r="H1062" s="230">
        <v>7.6319999999999997</v>
      </c>
      <c r="I1062" s="231"/>
      <c r="J1062" s="227"/>
      <c r="K1062" s="227"/>
      <c r="L1062" s="232"/>
      <c r="M1062" s="233"/>
      <c r="N1062" s="234"/>
      <c r="O1062" s="234"/>
      <c r="P1062" s="234"/>
      <c r="Q1062" s="234"/>
      <c r="R1062" s="234"/>
      <c r="S1062" s="234"/>
      <c r="T1062" s="235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6" t="s">
        <v>132</v>
      </c>
      <c r="AU1062" s="236" t="s">
        <v>84</v>
      </c>
      <c r="AV1062" s="13" t="s">
        <v>84</v>
      </c>
      <c r="AW1062" s="13" t="s">
        <v>36</v>
      </c>
      <c r="AX1062" s="13" t="s">
        <v>74</v>
      </c>
      <c r="AY1062" s="236" t="s">
        <v>118</v>
      </c>
    </row>
    <row r="1063" s="13" customFormat="1">
      <c r="A1063" s="13"/>
      <c r="B1063" s="226"/>
      <c r="C1063" s="227"/>
      <c r="D1063" s="219" t="s">
        <v>132</v>
      </c>
      <c r="E1063" s="228" t="s">
        <v>21</v>
      </c>
      <c r="F1063" s="229" t="s">
        <v>1281</v>
      </c>
      <c r="G1063" s="227"/>
      <c r="H1063" s="230">
        <v>3.8399999999999999</v>
      </c>
      <c r="I1063" s="231"/>
      <c r="J1063" s="227"/>
      <c r="K1063" s="227"/>
      <c r="L1063" s="232"/>
      <c r="M1063" s="233"/>
      <c r="N1063" s="234"/>
      <c r="O1063" s="234"/>
      <c r="P1063" s="234"/>
      <c r="Q1063" s="234"/>
      <c r="R1063" s="234"/>
      <c r="S1063" s="234"/>
      <c r="T1063" s="235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6" t="s">
        <v>132</v>
      </c>
      <c r="AU1063" s="236" t="s">
        <v>84</v>
      </c>
      <c r="AV1063" s="13" t="s">
        <v>84</v>
      </c>
      <c r="AW1063" s="13" t="s">
        <v>36</v>
      </c>
      <c r="AX1063" s="13" t="s">
        <v>74</v>
      </c>
      <c r="AY1063" s="236" t="s">
        <v>118</v>
      </c>
    </row>
    <row r="1064" s="13" customFormat="1">
      <c r="A1064" s="13"/>
      <c r="B1064" s="226"/>
      <c r="C1064" s="227"/>
      <c r="D1064" s="219" t="s">
        <v>132</v>
      </c>
      <c r="E1064" s="228" t="s">
        <v>21</v>
      </c>
      <c r="F1064" s="229" t="s">
        <v>1282</v>
      </c>
      <c r="G1064" s="227"/>
      <c r="H1064" s="230">
        <v>3.8399999999999999</v>
      </c>
      <c r="I1064" s="231"/>
      <c r="J1064" s="227"/>
      <c r="K1064" s="227"/>
      <c r="L1064" s="232"/>
      <c r="M1064" s="233"/>
      <c r="N1064" s="234"/>
      <c r="O1064" s="234"/>
      <c r="P1064" s="234"/>
      <c r="Q1064" s="234"/>
      <c r="R1064" s="234"/>
      <c r="S1064" s="234"/>
      <c r="T1064" s="235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6" t="s">
        <v>132</v>
      </c>
      <c r="AU1064" s="236" t="s">
        <v>84</v>
      </c>
      <c r="AV1064" s="13" t="s">
        <v>84</v>
      </c>
      <c r="AW1064" s="13" t="s">
        <v>36</v>
      </c>
      <c r="AX1064" s="13" t="s">
        <v>74</v>
      </c>
      <c r="AY1064" s="236" t="s">
        <v>118</v>
      </c>
    </row>
    <row r="1065" s="13" customFormat="1">
      <c r="A1065" s="13"/>
      <c r="B1065" s="226"/>
      <c r="C1065" s="227"/>
      <c r="D1065" s="219" t="s">
        <v>132</v>
      </c>
      <c r="E1065" s="228" t="s">
        <v>21</v>
      </c>
      <c r="F1065" s="229" t="s">
        <v>1283</v>
      </c>
      <c r="G1065" s="227"/>
      <c r="H1065" s="230">
        <v>17.373000000000001</v>
      </c>
      <c r="I1065" s="231"/>
      <c r="J1065" s="227"/>
      <c r="K1065" s="227"/>
      <c r="L1065" s="232"/>
      <c r="M1065" s="233"/>
      <c r="N1065" s="234"/>
      <c r="O1065" s="234"/>
      <c r="P1065" s="234"/>
      <c r="Q1065" s="234"/>
      <c r="R1065" s="234"/>
      <c r="S1065" s="234"/>
      <c r="T1065" s="235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6" t="s">
        <v>132</v>
      </c>
      <c r="AU1065" s="236" t="s">
        <v>84</v>
      </c>
      <c r="AV1065" s="13" t="s">
        <v>84</v>
      </c>
      <c r="AW1065" s="13" t="s">
        <v>36</v>
      </c>
      <c r="AX1065" s="13" t="s">
        <v>74</v>
      </c>
      <c r="AY1065" s="236" t="s">
        <v>118</v>
      </c>
    </row>
    <row r="1066" s="13" customFormat="1">
      <c r="A1066" s="13"/>
      <c r="B1066" s="226"/>
      <c r="C1066" s="227"/>
      <c r="D1066" s="219" t="s">
        <v>132</v>
      </c>
      <c r="E1066" s="228" t="s">
        <v>21</v>
      </c>
      <c r="F1066" s="229" t="s">
        <v>1284</v>
      </c>
      <c r="G1066" s="227"/>
      <c r="H1066" s="230">
        <v>17.373000000000001</v>
      </c>
      <c r="I1066" s="231"/>
      <c r="J1066" s="227"/>
      <c r="K1066" s="227"/>
      <c r="L1066" s="232"/>
      <c r="M1066" s="233"/>
      <c r="N1066" s="234"/>
      <c r="O1066" s="234"/>
      <c r="P1066" s="234"/>
      <c r="Q1066" s="234"/>
      <c r="R1066" s="234"/>
      <c r="S1066" s="234"/>
      <c r="T1066" s="235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6" t="s">
        <v>132</v>
      </c>
      <c r="AU1066" s="236" t="s">
        <v>84</v>
      </c>
      <c r="AV1066" s="13" t="s">
        <v>84</v>
      </c>
      <c r="AW1066" s="13" t="s">
        <v>36</v>
      </c>
      <c r="AX1066" s="13" t="s">
        <v>74</v>
      </c>
      <c r="AY1066" s="236" t="s">
        <v>118</v>
      </c>
    </row>
    <row r="1067" s="13" customFormat="1">
      <c r="A1067" s="13"/>
      <c r="B1067" s="226"/>
      <c r="C1067" s="227"/>
      <c r="D1067" s="219" t="s">
        <v>132</v>
      </c>
      <c r="E1067" s="228" t="s">
        <v>21</v>
      </c>
      <c r="F1067" s="229" t="s">
        <v>1285</v>
      </c>
      <c r="G1067" s="227"/>
      <c r="H1067" s="230">
        <v>16</v>
      </c>
      <c r="I1067" s="231"/>
      <c r="J1067" s="227"/>
      <c r="K1067" s="227"/>
      <c r="L1067" s="232"/>
      <c r="M1067" s="233"/>
      <c r="N1067" s="234"/>
      <c r="O1067" s="234"/>
      <c r="P1067" s="234"/>
      <c r="Q1067" s="234"/>
      <c r="R1067" s="234"/>
      <c r="S1067" s="234"/>
      <c r="T1067" s="23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6" t="s">
        <v>132</v>
      </c>
      <c r="AU1067" s="236" t="s">
        <v>84</v>
      </c>
      <c r="AV1067" s="13" t="s">
        <v>84</v>
      </c>
      <c r="AW1067" s="13" t="s">
        <v>36</v>
      </c>
      <c r="AX1067" s="13" t="s">
        <v>74</v>
      </c>
      <c r="AY1067" s="236" t="s">
        <v>118</v>
      </c>
    </row>
    <row r="1068" s="14" customFormat="1">
      <c r="A1068" s="14"/>
      <c r="B1068" s="237"/>
      <c r="C1068" s="238"/>
      <c r="D1068" s="219" t="s">
        <v>132</v>
      </c>
      <c r="E1068" s="239" t="s">
        <v>21</v>
      </c>
      <c r="F1068" s="240" t="s">
        <v>148</v>
      </c>
      <c r="G1068" s="238"/>
      <c r="H1068" s="241">
        <v>819.04600000000005</v>
      </c>
      <c r="I1068" s="242"/>
      <c r="J1068" s="238"/>
      <c r="K1068" s="238"/>
      <c r="L1068" s="243"/>
      <c r="M1068" s="244"/>
      <c r="N1068" s="245"/>
      <c r="O1068" s="245"/>
      <c r="P1068" s="245"/>
      <c r="Q1068" s="245"/>
      <c r="R1068" s="245"/>
      <c r="S1068" s="245"/>
      <c r="T1068" s="24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7" t="s">
        <v>132</v>
      </c>
      <c r="AU1068" s="247" t="s">
        <v>84</v>
      </c>
      <c r="AV1068" s="14" t="s">
        <v>126</v>
      </c>
      <c r="AW1068" s="14" t="s">
        <v>36</v>
      </c>
      <c r="AX1068" s="14" t="s">
        <v>79</v>
      </c>
      <c r="AY1068" s="247" t="s">
        <v>118</v>
      </c>
    </row>
    <row r="1069" s="2" customFormat="1" ht="16.5" customHeight="1">
      <c r="A1069" s="41"/>
      <c r="B1069" s="42"/>
      <c r="C1069" s="258" t="s">
        <v>1286</v>
      </c>
      <c r="D1069" s="258" t="s">
        <v>238</v>
      </c>
      <c r="E1069" s="259" t="s">
        <v>1287</v>
      </c>
      <c r="F1069" s="260" t="s">
        <v>1288</v>
      </c>
      <c r="G1069" s="261" t="s">
        <v>136</v>
      </c>
      <c r="H1069" s="262">
        <v>859.99800000000005</v>
      </c>
      <c r="I1069" s="263"/>
      <c r="J1069" s="264">
        <f>ROUND(I1069*H1069,2)</f>
        <v>0</v>
      </c>
      <c r="K1069" s="260" t="s">
        <v>125</v>
      </c>
      <c r="L1069" s="265"/>
      <c r="M1069" s="266" t="s">
        <v>21</v>
      </c>
      <c r="N1069" s="267" t="s">
        <v>45</v>
      </c>
      <c r="O1069" s="87"/>
      <c r="P1069" s="215">
        <f>O1069*H1069</f>
        <v>0</v>
      </c>
      <c r="Q1069" s="215">
        <v>0</v>
      </c>
      <c r="R1069" s="215">
        <f>Q1069*H1069</f>
        <v>0</v>
      </c>
      <c r="S1069" s="215">
        <v>0</v>
      </c>
      <c r="T1069" s="216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17" t="s">
        <v>505</v>
      </c>
      <c r="AT1069" s="217" t="s">
        <v>238</v>
      </c>
      <c r="AU1069" s="217" t="s">
        <v>84</v>
      </c>
      <c r="AY1069" s="19" t="s">
        <v>118</v>
      </c>
      <c r="BE1069" s="218">
        <f>IF(N1069="základní",J1069,0)</f>
        <v>0</v>
      </c>
      <c r="BF1069" s="218">
        <f>IF(N1069="snížená",J1069,0)</f>
        <v>0</v>
      </c>
      <c r="BG1069" s="218">
        <f>IF(N1069="zákl. přenesená",J1069,0)</f>
        <v>0</v>
      </c>
      <c r="BH1069" s="218">
        <f>IF(N1069="sníž. přenesená",J1069,0)</f>
        <v>0</v>
      </c>
      <c r="BI1069" s="218">
        <f>IF(N1069="nulová",J1069,0)</f>
        <v>0</v>
      </c>
      <c r="BJ1069" s="19" t="s">
        <v>79</v>
      </c>
      <c r="BK1069" s="218">
        <f>ROUND(I1069*H1069,2)</f>
        <v>0</v>
      </c>
      <c r="BL1069" s="19" t="s">
        <v>327</v>
      </c>
      <c r="BM1069" s="217" t="s">
        <v>1289</v>
      </c>
    </row>
    <row r="1070" s="2" customFormat="1">
      <c r="A1070" s="41"/>
      <c r="B1070" s="42"/>
      <c r="C1070" s="43"/>
      <c r="D1070" s="219" t="s">
        <v>128</v>
      </c>
      <c r="E1070" s="43"/>
      <c r="F1070" s="220" t="s">
        <v>1288</v>
      </c>
      <c r="G1070" s="43"/>
      <c r="H1070" s="43"/>
      <c r="I1070" s="221"/>
      <c r="J1070" s="43"/>
      <c r="K1070" s="43"/>
      <c r="L1070" s="47"/>
      <c r="M1070" s="222"/>
      <c r="N1070" s="223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T1070" s="19" t="s">
        <v>128</v>
      </c>
      <c r="AU1070" s="19" t="s">
        <v>84</v>
      </c>
    </row>
    <row r="1071" s="2" customFormat="1">
      <c r="A1071" s="41"/>
      <c r="B1071" s="42"/>
      <c r="C1071" s="43"/>
      <c r="D1071" s="224" t="s">
        <v>130</v>
      </c>
      <c r="E1071" s="43"/>
      <c r="F1071" s="225" t="s">
        <v>1290</v>
      </c>
      <c r="G1071" s="43"/>
      <c r="H1071" s="43"/>
      <c r="I1071" s="221"/>
      <c r="J1071" s="43"/>
      <c r="K1071" s="43"/>
      <c r="L1071" s="47"/>
      <c r="M1071" s="222"/>
      <c r="N1071" s="223"/>
      <c r="O1071" s="87"/>
      <c r="P1071" s="87"/>
      <c r="Q1071" s="87"/>
      <c r="R1071" s="87"/>
      <c r="S1071" s="87"/>
      <c r="T1071" s="88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T1071" s="19" t="s">
        <v>130</v>
      </c>
      <c r="AU1071" s="19" t="s">
        <v>84</v>
      </c>
    </row>
    <row r="1072" s="13" customFormat="1">
      <c r="A1072" s="13"/>
      <c r="B1072" s="226"/>
      <c r="C1072" s="227"/>
      <c r="D1072" s="219" t="s">
        <v>132</v>
      </c>
      <c r="E1072" s="227"/>
      <c r="F1072" s="229" t="s">
        <v>1291</v>
      </c>
      <c r="G1072" s="227"/>
      <c r="H1072" s="230">
        <v>859.99800000000005</v>
      </c>
      <c r="I1072" s="231"/>
      <c r="J1072" s="227"/>
      <c r="K1072" s="227"/>
      <c r="L1072" s="232"/>
      <c r="M1072" s="233"/>
      <c r="N1072" s="234"/>
      <c r="O1072" s="234"/>
      <c r="P1072" s="234"/>
      <c r="Q1072" s="234"/>
      <c r="R1072" s="234"/>
      <c r="S1072" s="234"/>
      <c r="T1072" s="235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6" t="s">
        <v>132</v>
      </c>
      <c r="AU1072" s="236" t="s">
        <v>84</v>
      </c>
      <c r="AV1072" s="13" t="s">
        <v>84</v>
      </c>
      <c r="AW1072" s="13" t="s">
        <v>4</v>
      </c>
      <c r="AX1072" s="13" t="s">
        <v>79</v>
      </c>
      <c r="AY1072" s="236" t="s">
        <v>118</v>
      </c>
    </row>
    <row r="1073" s="2" customFormat="1" ht="21.75" customHeight="1">
      <c r="A1073" s="41"/>
      <c r="B1073" s="42"/>
      <c r="C1073" s="258" t="s">
        <v>1292</v>
      </c>
      <c r="D1073" s="258" t="s">
        <v>238</v>
      </c>
      <c r="E1073" s="259" t="s">
        <v>1293</v>
      </c>
      <c r="F1073" s="260" t="s">
        <v>1294</v>
      </c>
      <c r="G1073" s="261" t="s">
        <v>144</v>
      </c>
      <c r="H1073" s="262">
        <v>1695.6659999999999</v>
      </c>
      <c r="I1073" s="263"/>
      <c r="J1073" s="264">
        <f>ROUND(I1073*H1073,2)</f>
        <v>0</v>
      </c>
      <c r="K1073" s="260" t="s">
        <v>125</v>
      </c>
      <c r="L1073" s="265"/>
      <c r="M1073" s="266" t="s">
        <v>21</v>
      </c>
      <c r="N1073" s="267" t="s">
        <v>45</v>
      </c>
      <c r="O1073" s="87"/>
      <c r="P1073" s="215">
        <f>O1073*H1073</f>
        <v>0</v>
      </c>
      <c r="Q1073" s="215">
        <v>0</v>
      </c>
      <c r="R1073" s="215">
        <f>Q1073*H1073</f>
        <v>0</v>
      </c>
      <c r="S1073" s="215">
        <v>0</v>
      </c>
      <c r="T1073" s="216">
        <f>S1073*H1073</f>
        <v>0</v>
      </c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R1073" s="217" t="s">
        <v>505</v>
      </c>
      <c r="AT1073" s="217" t="s">
        <v>238</v>
      </c>
      <c r="AU1073" s="217" t="s">
        <v>84</v>
      </c>
      <c r="AY1073" s="19" t="s">
        <v>118</v>
      </c>
      <c r="BE1073" s="218">
        <f>IF(N1073="základní",J1073,0)</f>
        <v>0</v>
      </c>
      <c r="BF1073" s="218">
        <f>IF(N1073="snížená",J1073,0)</f>
        <v>0</v>
      </c>
      <c r="BG1073" s="218">
        <f>IF(N1073="zákl. přenesená",J1073,0)</f>
        <v>0</v>
      </c>
      <c r="BH1073" s="218">
        <f>IF(N1073="sníž. přenesená",J1073,0)</f>
        <v>0</v>
      </c>
      <c r="BI1073" s="218">
        <f>IF(N1073="nulová",J1073,0)</f>
        <v>0</v>
      </c>
      <c r="BJ1073" s="19" t="s">
        <v>79</v>
      </c>
      <c r="BK1073" s="218">
        <f>ROUND(I1073*H1073,2)</f>
        <v>0</v>
      </c>
      <c r="BL1073" s="19" t="s">
        <v>327</v>
      </c>
      <c r="BM1073" s="217" t="s">
        <v>1295</v>
      </c>
    </row>
    <row r="1074" s="2" customFormat="1">
      <c r="A1074" s="41"/>
      <c r="B1074" s="42"/>
      <c r="C1074" s="43"/>
      <c r="D1074" s="219" t="s">
        <v>128</v>
      </c>
      <c r="E1074" s="43"/>
      <c r="F1074" s="220" t="s">
        <v>1294</v>
      </c>
      <c r="G1074" s="43"/>
      <c r="H1074" s="43"/>
      <c r="I1074" s="221"/>
      <c r="J1074" s="43"/>
      <c r="K1074" s="43"/>
      <c r="L1074" s="47"/>
      <c r="M1074" s="222"/>
      <c r="N1074" s="223"/>
      <c r="O1074" s="87"/>
      <c r="P1074" s="87"/>
      <c r="Q1074" s="87"/>
      <c r="R1074" s="87"/>
      <c r="S1074" s="87"/>
      <c r="T1074" s="88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T1074" s="19" t="s">
        <v>128</v>
      </c>
      <c r="AU1074" s="19" t="s">
        <v>84</v>
      </c>
    </row>
    <row r="1075" s="2" customFormat="1">
      <c r="A1075" s="41"/>
      <c r="B1075" s="42"/>
      <c r="C1075" s="43"/>
      <c r="D1075" s="224" t="s">
        <v>130</v>
      </c>
      <c r="E1075" s="43"/>
      <c r="F1075" s="225" t="s">
        <v>1296</v>
      </c>
      <c r="G1075" s="43"/>
      <c r="H1075" s="43"/>
      <c r="I1075" s="221"/>
      <c r="J1075" s="43"/>
      <c r="K1075" s="43"/>
      <c r="L1075" s="47"/>
      <c r="M1075" s="222"/>
      <c r="N1075" s="223"/>
      <c r="O1075" s="87"/>
      <c r="P1075" s="87"/>
      <c r="Q1075" s="87"/>
      <c r="R1075" s="87"/>
      <c r="S1075" s="87"/>
      <c r="T1075" s="88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T1075" s="19" t="s">
        <v>130</v>
      </c>
      <c r="AU1075" s="19" t="s">
        <v>84</v>
      </c>
    </row>
    <row r="1076" s="13" customFormat="1">
      <c r="A1076" s="13"/>
      <c r="B1076" s="226"/>
      <c r="C1076" s="227"/>
      <c r="D1076" s="219" t="s">
        <v>132</v>
      </c>
      <c r="E1076" s="228" t="s">
        <v>21</v>
      </c>
      <c r="F1076" s="229" t="s">
        <v>1297</v>
      </c>
      <c r="G1076" s="227"/>
      <c r="H1076" s="230">
        <v>146</v>
      </c>
      <c r="I1076" s="231"/>
      <c r="J1076" s="227"/>
      <c r="K1076" s="227"/>
      <c r="L1076" s="232"/>
      <c r="M1076" s="233"/>
      <c r="N1076" s="234"/>
      <c r="O1076" s="234"/>
      <c r="P1076" s="234"/>
      <c r="Q1076" s="234"/>
      <c r="R1076" s="234"/>
      <c r="S1076" s="234"/>
      <c r="T1076" s="235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6" t="s">
        <v>132</v>
      </c>
      <c r="AU1076" s="236" t="s">
        <v>84</v>
      </c>
      <c r="AV1076" s="13" t="s">
        <v>84</v>
      </c>
      <c r="AW1076" s="13" t="s">
        <v>36</v>
      </c>
      <c r="AX1076" s="13" t="s">
        <v>74</v>
      </c>
      <c r="AY1076" s="236" t="s">
        <v>118</v>
      </c>
    </row>
    <row r="1077" s="13" customFormat="1">
      <c r="A1077" s="13"/>
      <c r="B1077" s="226"/>
      <c r="C1077" s="227"/>
      <c r="D1077" s="219" t="s">
        <v>132</v>
      </c>
      <c r="E1077" s="228" t="s">
        <v>21</v>
      </c>
      <c r="F1077" s="229" t="s">
        <v>1298</v>
      </c>
      <c r="G1077" s="227"/>
      <c r="H1077" s="230">
        <v>146</v>
      </c>
      <c r="I1077" s="231"/>
      <c r="J1077" s="227"/>
      <c r="K1077" s="227"/>
      <c r="L1077" s="232"/>
      <c r="M1077" s="233"/>
      <c r="N1077" s="234"/>
      <c r="O1077" s="234"/>
      <c r="P1077" s="234"/>
      <c r="Q1077" s="234"/>
      <c r="R1077" s="234"/>
      <c r="S1077" s="234"/>
      <c r="T1077" s="235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6" t="s">
        <v>132</v>
      </c>
      <c r="AU1077" s="236" t="s">
        <v>84</v>
      </c>
      <c r="AV1077" s="13" t="s">
        <v>84</v>
      </c>
      <c r="AW1077" s="13" t="s">
        <v>36</v>
      </c>
      <c r="AX1077" s="13" t="s">
        <v>74</v>
      </c>
      <c r="AY1077" s="236" t="s">
        <v>118</v>
      </c>
    </row>
    <row r="1078" s="13" customFormat="1">
      <c r="A1078" s="13"/>
      <c r="B1078" s="226"/>
      <c r="C1078" s="227"/>
      <c r="D1078" s="219" t="s">
        <v>132</v>
      </c>
      <c r="E1078" s="228" t="s">
        <v>21</v>
      </c>
      <c r="F1078" s="229" t="s">
        <v>1299</v>
      </c>
      <c r="G1078" s="227"/>
      <c r="H1078" s="230">
        <v>17.199999999999999</v>
      </c>
      <c r="I1078" s="231"/>
      <c r="J1078" s="227"/>
      <c r="K1078" s="227"/>
      <c r="L1078" s="232"/>
      <c r="M1078" s="233"/>
      <c r="N1078" s="234"/>
      <c r="O1078" s="234"/>
      <c r="P1078" s="234"/>
      <c r="Q1078" s="234"/>
      <c r="R1078" s="234"/>
      <c r="S1078" s="234"/>
      <c r="T1078" s="235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6" t="s">
        <v>132</v>
      </c>
      <c r="AU1078" s="236" t="s">
        <v>84</v>
      </c>
      <c r="AV1078" s="13" t="s">
        <v>84</v>
      </c>
      <c r="AW1078" s="13" t="s">
        <v>36</v>
      </c>
      <c r="AX1078" s="13" t="s">
        <v>74</v>
      </c>
      <c r="AY1078" s="236" t="s">
        <v>118</v>
      </c>
    </row>
    <row r="1079" s="13" customFormat="1">
      <c r="A1079" s="13"/>
      <c r="B1079" s="226"/>
      <c r="C1079" s="227"/>
      <c r="D1079" s="219" t="s">
        <v>132</v>
      </c>
      <c r="E1079" s="228" t="s">
        <v>21</v>
      </c>
      <c r="F1079" s="229" t="s">
        <v>1300</v>
      </c>
      <c r="G1079" s="227"/>
      <c r="H1079" s="230">
        <v>17.199999999999999</v>
      </c>
      <c r="I1079" s="231"/>
      <c r="J1079" s="227"/>
      <c r="K1079" s="227"/>
      <c r="L1079" s="232"/>
      <c r="M1079" s="233"/>
      <c r="N1079" s="234"/>
      <c r="O1079" s="234"/>
      <c r="P1079" s="234"/>
      <c r="Q1079" s="234"/>
      <c r="R1079" s="234"/>
      <c r="S1079" s="234"/>
      <c r="T1079" s="235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36" t="s">
        <v>132</v>
      </c>
      <c r="AU1079" s="236" t="s">
        <v>84</v>
      </c>
      <c r="AV1079" s="13" t="s">
        <v>84</v>
      </c>
      <c r="AW1079" s="13" t="s">
        <v>36</v>
      </c>
      <c r="AX1079" s="13" t="s">
        <v>74</v>
      </c>
      <c r="AY1079" s="236" t="s">
        <v>118</v>
      </c>
    </row>
    <row r="1080" s="13" customFormat="1">
      <c r="A1080" s="13"/>
      <c r="B1080" s="226"/>
      <c r="C1080" s="227"/>
      <c r="D1080" s="219" t="s">
        <v>132</v>
      </c>
      <c r="E1080" s="228" t="s">
        <v>21</v>
      </c>
      <c r="F1080" s="229" t="s">
        <v>1301</v>
      </c>
      <c r="G1080" s="227"/>
      <c r="H1080" s="230">
        <v>29.399999999999999</v>
      </c>
      <c r="I1080" s="231"/>
      <c r="J1080" s="227"/>
      <c r="K1080" s="227"/>
      <c r="L1080" s="232"/>
      <c r="M1080" s="233"/>
      <c r="N1080" s="234"/>
      <c r="O1080" s="234"/>
      <c r="P1080" s="234"/>
      <c r="Q1080" s="234"/>
      <c r="R1080" s="234"/>
      <c r="S1080" s="234"/>
      <c r="T1080" s="235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6" t="s">
        <v>132</v>
      </c>
      <c r="AU1080" s="236" t="s">
        <v>84</v>
      </c>
      <c r="AV1080" s="13" t="s">
        <v>84</v>
      </c>
      <c r="AW1080" s="13" t="s">
        <v>36</v>
      </c>
      <c r="AX1080" s="13" t="s">
        <v>74</v>
      </c>
      <c r="AY1080" s="236" t="s">
        <v>118</v>
      </c>
    </row>
    <row r="1081" s="13" customFormat="1">
      <c r="A1081" s="13"/>
      <c r="B1081" s="226"/>
      <c r="C1081" s="227"/>
      <c r="D1081" s="219" t="s">
        <v>132</v>
      </c>
      <c r="E1081" s="228" t="s">
        <v>21</v>
      </c>
      <c r="F1081" s="229" t="s">
        <v>1302</v>
      </c>
      <c r="G1081" s="227"/>
      <c r="H1081" s="230">
        <v>29.52</v>
      </c>
      <c r="I1081" s="231"/>
      <c r="J1081" s="227"/>
      <c r="K1081" s="227"/>
      <c r="L1081" s="232"/>
      <c r="M1081" s="233"/>
      <c r="N1081" s="234"/>
      <c r="O1081" s="234"/>
      <c r="P1081" s="234"/>
      <c r="Q1081" s="234"/>
      <c r="R1081" s="234"/>
      <c r="S1081" s="234"/>
      <c r="T1081" s="235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6" t="s">
        <v>132</v>
      </c>
      <c r="AU1081" s="236" t="s">
        <v>84</v>
      </c>
      <c r="AV1081" s="13" t="s">
        <v>84</v>
      </c>
      <c r="AW1081" s="13" t="s">
        <v>36</v>
      </c>
      <c r="AX1081" s="13" t="s">
        <v>74</v>
      </c>
      <c r="AY1081" s="236" t="s">
        <v>118</v>
      </c>
    </row>
    <row r="1082" s="13" customFormat="1">
      <c r="A1082" s="13"/>
      <c r="B1082" s="226"/>
      <c r="C1082" s="227"/>
      <c r="D1082" s="219" t="s">
        <v>132</v>
      </c>
      <c r="E1082" s="228" t="s">
        <v>21</v>
      </c>
      <c r="F1082" s="229" t="s">
        <v>1303</v>
      </c>
      <c r="G1082" s="227"/>
      <c r="H1082" s="230">
        <v>57.600000000000001</v>
      </c>
      <c r="I1082" s="231"/>
      <c r="J1082" s="227"/>
      <c r="K1082" s="227"/>
      <c r="L1082" s="232"/>
      <c r="M1082" s="233"/>
      <c r="N1082" s="234"/>
      <c r="O1082" s="234"/>
      <c r="P1082" s="234"/>
      <c r="Q1082" s="234"/>
      <c r="R1082" s="234"/>
      <c r="S1082" s="234"/>
      <c r="T1082" s="235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6" t="s">
        <v>132</v>
      </c>
      <c r="AU1082" s="236" t="s">
        <v>84</v>
      </c>
      <c r="AV1082" s="13" t="s">
        <v>84</v>
      </c>
      <c r="AW1082" s="13" t="s">
        <v>36</v>
      </c>
      <c r="AX1082" s="13" t="s">
        <v>74</v>
      </c>
      <c r="AY1082" s="236" t="s">
        <v>118</v>
      </c>
    </row>
    <row r="1083" s="13" customFormat="1">
      <c r="A1083" s="13"/>
      <c r="B1083" s="226"/>
      <c r="C1083" s="227"/>
      <c r="D1083" s="219" t="s">
        <v>132</v>
      </c>
      <c r="E1083" s="228" t="s">
        <v>21</v>
      </c>
      <c r="F1083" s="229" t="s">
        <v>1304</v>
      </c>
      <c r="G1083" s="227"/>
      <c r="H1083" s="230">
        <v>29.52</v>
      </c>
      <c r="I1083" s="231"/>
      <c r="J1083" s="227"/>
      <c r="K1083" s="227"/>
      <c r="L1083" s="232"/>
      <c r="M1083" s="233"/>
      <c r="N1083" s="234"/>
      <c r="O1083" s="234"/>
      <c r="P1083" s="234"/>
      <c r="Q1083" s="234"/>
      <c r="R1083" s="234"/>
      <c r="S1083" s="234"/>
      <c r="T1083" s="235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6" t="s">
        <v>132</v>
      </c>
      <c r="AU1083" s="236" t="s">
        <v>84</v>
      </c>
      <c r="AV1083" s="13" t="s">
        <v>84</v>
      </c>
      <c r="AW1083" s="13" t="s">
        <v>36</v>
      </c>
      <c r="AX1083" s="13" t="s">
        <v>74</v>
      </c>
      <c r="AY1083" s="236" t="s">
        <v>118</v>
      </c>
    </row>
    <row r="1084" s="13" customFormat="1">
      <c r="A1084" s="13"/>
      <c r="B1084" s="226"/>
      <c r="C1084" s="227"/>
      <c r="D1084" s="219" t="s">
        <v>132</v>
      </c>
      <c r="E1084" s="228" t="s">
        <v>21</v>
      </c>
      <c r="F1084" s="229" t="s">
        <v>1305</v>
      </c>
      <c r="G1084" s="227"/>
      <c r="H1084" s="230">
        <v>29.199999999999999</v>
      </c>
      <c r="I1084" s="231"/>
      <c r="J1084" s="227"/>
      <c r="K1084" s="227"/>
      <c r="L1084" s="232"/>
      <c r="M1084" s="233"/>
      <c r="N1084" s="234"/>
      <c r="O1084" s="234"/>
      <c r="P1084" s="234"/>
      <c r="Q1084" s="234"/>
      <c r="R1084" s="234"/>
      <c r="S1084" s="234"/>
      <c r="T1084" s="235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6" t="s">
        <v>132</v>
      </c>
      <c r="AU1084" s="236" t="s">
        <v>84</v>
      </c>
      <c r="AV1084" s="13" t="s">
        <v>84</v>
      </c>
      <c r="AW1084" s="13" t="s">
        <v>36</v>
      </c>
      <c r="AX1084" s="13" t="s">
        <v>74</v>
      </c>
      <c r="AY1084" s="236" t="s">
        <v>118</v>
      </c>
    </row>
    <row r="1085" s="13" customFormat="1">
      <c r="A1085" s="13"/>
      <c r="B1085" s="226"/>
      <c r="C1085" s="227"/>
      <c r="D1085" s="219" t="s">
        <v>132</v>
      </c>
      <c r="E1085" s="228" t="s">
        <v>21</v>
      </c>
      <c r="F1085" s="229" t="s">
        <v>1306</v>
      </c>
      <c r="G1085" s="227"/>
      <c r="H1085" s="230">
        <v>13.199999999999999</v>
      </c>
      <c r="I1085" s="231"/>
      <c r="J1085" s="227"/>
      <c r="K1085" s="227"/>
      <c r="L1085" s="232"/>
      <c r="M1085" s="233"/>
      <c r="N1085" s="234"/>
      <c r="O1085" s="234"/>
      <c r="P1085" s="234"/>
      <c r="Q1085" s="234"/>
      <c r="R1085" s="234"/>
      <c r="S1085" s="234"/>
      <c r="T1085" s="235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6" t="s">
        <v>132</v>
      </c>
      <c r="AU1085" s="236" t="s">
        <v>84</v>
      </c>
      <c r="AV1085" s="13" t="s">
        <v>84</v>
      </c>
      <c r="AW1085" s="13" t="s">
        <v>36</v>
      </c>
      <c r="AX1085" s="13" t="s">
        <v>74</v>
      </c>
      <c r="AY1085" s="236" t="s">
        <v>118</v>
      </c>
    </row>
    <row r="1086" s="13" customFormat="1">
      <c r="A1086" s="13"/>
      <c r="B1086" s="226"/>
      <c r="C1086" s="227"/>
      <c r="D1086" s="219" t="s">
        <v>132</v>
      </c>
      <c r="E1086" s="228" t="s">
        <v>21</v>
      </c>
      <c r="F1086" s="229" t="s">
        <v>1307</v>
      </c>
      <c r="G1086" s="227"/>
      <c r="H1086" s="230">
        <v>13.199999999999999</v>
      </c>
      <c r="I1086" s="231"/>
      <c r="J1086" s="227"/>
      <c r="K1086" s="227"/>
      <c r="L1086" s="232"/>
      <c r="M1086" s="233"/>
      <c r="N1086" s="234"/>
      <c r="O1086" s="234"/>
      <c r="P1086" s="234"/>
      <c r="Q1086" s="234"/>
      <c r="R1086" s="234"/>
      <c r="S1086" s="234"/>
      <c r="T1086" s="235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6" t="s">
        <v>132</v>
      </c>
      <c r="AU1086" s="236" t="s">
        <v>84</v>
      </c>
      <c r="AV1086" s="13" t="s">
        <v>84</v>
      </c>
      <c r="AW1086" s="13" t="s">
        <v>36</v>
      </c>
      <c r="AX1086" s="13" t="s">
        <v>74</v>
      </c>
      <c r="AY1086" s="236" t="s">
        <v>118</v>
      </c>
    </row>
    <row r="1087" s="13" customFormat="1">
      <c r="A1087" s="13"/>
      <c r="B1087" s="226"/>
      <c r="C1087" s="227"/>
      <c r="D1087" s="219" t="s">
        <v>132</v>
      </c>
      <c r="E1087" s="228" t="s">
        <v>21</v>
      </c>
      <c r="F1087" s="229" t="s">
        <v>1308</v>
      </c>
      <c r="G1087" s="227"/>
      <c r="H1087" s="230">
        <v>285.60000000000002</v>
      </c>
      <c r="I1087" s="231"/>
      <c r="J1087" s="227"/>
      <c r="K1087" s="227"/>
      <c r="L1087" s="232"/>
      <c r="M1087" s="233"/>
      <c r="N1087" s="234"/>
      <c r="O1087" s="234"/>
      <c r="P1087" s="234"/>
      <c r="Q1087" s="234"/>
      <c r="R1087" s="234"/>
      <c r="S1087" s="234"/>
      <c r="T1087" s="235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6" t="s">
        <v>132</v>
      </c>
      <c r="AU1087" s="236" t="s">
        <v>84</v>
      </c>
      <c r="AV1087" s="13" t="s">
        <v>84</v>
      </c>
      <c r="AW1087" s="13" t="s">
        <v>36</v>
      </c>
      <c r="AX1087" s="13" t="s">
        <v>74</v>
      </c>
      <c r="AY1087" s="236" t="s">
        <v>118</v>
      </c>
    </row>
    <row r="1088" s="13" customFormat="1">
      <c r="A1088" s="13"/>
      <c r="B1088" s="226"/>
      <c r="C1088" s="227"/>
      <c r="D1088" s="219" t="s">
        <v>132</v>
      </c>
      <c r="E1088" s="228" t="s">
        <v>21</v>
      </c>
      <c r="F1088" s="229" t="s">
        <v>1309</v>
      </c>
      <c r="G1088" s="227"/>
      <c r="H1088" s="230">
        <v>115.2</v>
      </c>
      <c r="I1088" s="231"/>
      <c r="J1088" s="227"/>
      <c r="K1088" s="227"/>
      <c r="L1088" s="232"/>
      <c r="M1088" s="233"/>
      <c r="N1088" s="234"/>
      <c r="O1088" s="234"/>
      <c r="P1088" s="234"/>
      <c r="Q1088" s="234"/>
      <c r="R1088" s="234"/>
      <c r="S1088" s="234"/>
      <c r="T1088" s="235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6" t="s">
        <v>132</v>
      </c>
      <c r="AU1088" s="236" t="s">
        <v>84</v>
      </c>
      <c r="AV1088" s="13" t="s">
        <v>84</v>
      </c>
      <c r="AW1088" s="13" t="s">
        <v>36</v>
      </c>
      <c r="AX1088" s="13" t="s">
        <v>74</v>
      </c>
      <c r="AY1088" s="236" t="s">
        <v>118</v>
      </c>
    </row>
    <row r="1089" s="13" customFormat="1">
      <c r="A1089" s="13"/>
      <c r="B1089" s="226"/>
      <c r="C1089" s="227"/>
      <c r="D1089" s="219" t="s">
        <v>132</v>
      </c>
      <c r="E1089" s="228" t="s">
        <v>21</v>
      </c>
      <c r="F1089" s="229" t="s">
        <v>1310</v>
      </c>
      <c r="G1089" s="227"/>
      <c r="H1089" s="230">
        <v>41.600000000000001</v>
      </c>
      <c r="I1089" s="231"/>
      <c r="J1089" s="227"/>
      <c r="K1089" s="227"/>
      <c r="L1089" s="232"/>
      <c r="M1089" s="233"/>
      <c r="N1089" s="234"/>
      <c r="O1089" s="234"/>
      <c r="P1089" s="234"/>
      <c r="Q1089" s="234"/>
      <c r="R1089" s="234"/>
      <c r="S1089" s="234"/>
      <c r="T1089" s="235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6" t="s">
        <v>132</v>
      </c>
      <c r="AU1089" s="236" t="s">
        <v>84</v>
      </c>
      <c r="AV1089" s="13" t="s">
        <v>84</v>
      </c>
      <c r="AW1089" s="13" t="s">
        <v>36</v>
      </c>
      <c r="AX1089" s="13" t="s">
        <v>74</v>
      </c>
      <c r="AY1089" s="236" t="s">
        <v>118</v>
      </c>
    </row>
    <row r="1090" s="13" customFormat="1">
      <c r="A1090" s="13"/>
      <c r="B1090" s="226"/>
      <c r="C1090" s="227"/>
      <c r="D1090" s="219" t="s">
        <v>132</v>
      </c>
      <c r="E1090" s="228" t="s">
        <v>21</v>
      </c>
      <c r="F1090" s="229" t="s">
        <v>1311</v>
      </c>
      <c r="G1090" s="227"/>
      <c r="H1090" s="230">
        <v>41.600000000000001</v>
      </c>
      <c r="I1090" s="231"/>
      <c r="J1090" s="227"/>
      <c r="K1090" s="227"/>
      <c r="L1090" s="232"/>
      <c r="M1090" s="233"/>
      <c r="N1090" s="234"/>
      <c r="O1090" s="234"/>
      <c r="P1090" s="234"/>
      <c r="Q1090" s="234"/>
      <c r="R1090" s="234"/>
      <c r="S1090" s="234"/>
      <c r="T1090" s="235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6" t="s">
        <v>132</v>
      </c>
      <c r="AU1090" s="236" t="s">
        <v>84</v>
      </c>
      <c r="AV1090" s="13" t="s">
        <v>84</v>
      </c>
      <c r="AW1090" s="13" t="s">
        <v>36</v>
      </c>
      <c r="AX1090" s="13" t="s">
        <v>74</v>
      </c>
      <c r="AY1090" s="236" t="s">
        <v>118</v>
      </c>
    </row>
    <row r="1091" s="13" customFormat="1">
      <c r="A1091" s="13"/>
      <c r="B1091" s="226"/>
      <c r="C1091" s="227"/>
      <c r="D1091" s="219" t="s">
        <v>132</v>
      </c>
      <c r="E1091" s="228" t="s">
        <v>21</v>
      </c>
      <c r="F1091" s="229" t="s">
        <v>1312</v>
      </c>
      <c r="G1091" s="227"/>
      <c r="H1091" s="230">
        <v>62.399999999999999</v>
      </c>
      <c r="I1091" s="231"/>
      <c r="J1091" s="227"/>
      <c r="K1091" s="227"/>
      <c r="L1091" s="232"/>
      <c r="M1091" s="233"/>
      <c r="N1091" s="234"/>
      <c r="O1091" s="234"/>
      <c r="P1091" s="234"/>
      <c r="Q1091" s="234"/>
      <c r="R1091" s="234"/>
      <c r="S1091" s="234"/>
      <c r="T1091" s="235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6" t="s">
        <v>132</v>
      </c>
      <c r="AU1091" s="236" t="s">
        <v>84</v>
      </c>
      <c r="AV1091" s="13" t="s">
        <v>84</v>
      </c>
      <c r="AW1091" s="13" t="s">
        <v>36</v>
      </c>
      <c r="AX1091" s="13" t="s">
        <v>74</v>
      </c>
      <c r="AY1091" s="236" t="s">
        <v>118</v>
      </c>
    </row>
    <row r="1092" s="13" customFormat="1">
      <c r="A1092" s="13"/>
      <c r="B1092" s="226"/>
      <c r="C1092" s="227"/>
      <c r="D1092" s="219" t="s">
        <v>132</v>
      </c>
      <c r="E1092" s="228" t="s">
        <v>21</v>
      </c>
      <c r="F1092" s="229" t="s">
        <v>1313</v>
      </c>
      <c r="G1092" s="227"/>
      <c r="H1092" s="230">
        <v>17.399999999999999</v>
      </c>
      <c r="I1092" s="231"/>
      <c r="J1092" s="227"/>
      <c r="K1092" s="227"/>
      <c r="L1092" s="232"/>
      <c r="M1092" s="233"/>
      <c r="N1092" s="234"/>
      <c r="O1092" s="234"/>
      <c r="P1092" s="234"/>
      <c r="Q1092" s="234"/>
      <c r="R1092" s="234"/>
      <c r="S1092" s="234"/>
      <c r="T1092" s="235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6" t="s">
        <v>132</v>
      </c>
      <c r="AU1092" s="236" t="s">
        <v>84</v>
      </c>
      <c r="AV1092" s="13" t="s">
        <v>84</v>
      </c>
      <c r="AW1092" s="13" t="s">
        <v>36</v>
      </c>
      <c r="AX1092" s="13" t="s">
        <v>74</v>
      </c>
      <c r="AY1092" s="236" t="s">
        <v>118</v>
      </c>
    </row>
    <row r="1093" s="13" customFormat="1">
      <c r="A1093" s="13"/>
      <c r="B1093" s="226"/>
      <c r="C1093" s="227"/>
      <c r="D1093" s="219" t="s">
        <v>132</v>
      </c>
      <c r="E1093" s="228" t="s">
        <v>21</v>
      </c>
      <c r="F1093" s="229" t="s">
        <v>1314</v>
      </c>
      <c r="G1093" s="227"/>
      <c r="H1093" s="230">
        <v>28.800000000000001</v>
      </c>
      <c r="I1093" s="231"/>
      <c r="J1093" s="227"/>
      <c r="K1093" s="227"/>
      <c r="L1093" s="232"/>
      <c r="M1093" s="233"/>
      <c r="N1093" s="234"/>
      <c r="O1093" s="234"/>
      <c r="P1093" s="234"/>
      <c r="Q1093" s="234"/>
      <c r="R1093" s="234"/>
      <c r="S1093" s="234"/>
      <c r="T1093" s="235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6" t="s">
        <v>132</v>
      </c>
      <c r="AU1093" s="236" t="s">
        <v>84</v>
      </c>
      <c r="AV1093" s="13" t="s">
        <v>84</v>
      </c>
      <c r="AW1093" s="13" t="s">
        <v>36</v>
      </c>
      <c r="AX1093" s="13" t="s">
        <v>74</v>
      </c>
      <c r="AY1093" s="236" t="s">
        <v>118</v>
      </c>
    </row>
    <row r="1094" s="13" customFormat="1">
      <c r="A1094" s="13"/>
      <c r="B1094" s="226"/>
      <c r="C1094" s="227"/>
      <c r="D1094" s="219" t="s">
        <v>132</v>
      </c>
      <c r="E1094" s="228" t="s">
        <v>21</v>
      </c>
      <c r="F1094" s="229" t="s">
        <v>1315</v>
      </c>
      <c r="G1094" s="227"/>
      <c r="H1094" s="230">
        <v>14.6</v>
      </c>
      <c r="I1094" s="231"/>
      <c r="J1094" s="227"/>
      <c r="K1094" s="227"/>
      <c r="L1094" s="232"/>
      <c r="M1094" s="233"/>
      <c r="N1094" s="234"/>
      <c r="O1094" s="234"/>
      <c r="P1094" s="234"/>
      <c r="Q1094" s="234"/>
      <c r="R1094" s="234"/>
      <c r="S1094" s="234"/>
      <c r="T1094" s="235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6" t="s">
        <v>132</v>
      </c>
      <c r="AU1094" s="236" t="s">
        <v>84</v>
      </c>
      <c r="AV1094" s="13" t="s">
        <v>84</v>
      </c>
      <c r="AW1094" s="13" t="s">
        <v>36</v>
      </c>
      <c r="AX1094" s="13" t="s">
        <v>74</v>
      </c>
      <c r="AY1094" s="236" t="s">
        <v>118</v>
      </c>
    </row>
    <row r="1095" s="13" customFormat="1">
      <c r="A1095" s="13"/>
      <c r="B1095" s="226"/>
      <c r="C1095" s="227"/>
      <c r="D1095" s="219" t="s">
        <v>132</v>
      </c>
      <c r="E1095" s="228" t="s">
        <v>21</v>
      </c>
      <c r="F1095" s="229" t="s">
        <v>1316</v>
      </c>
      <c r="G1095" s="227"/>
      <c r="H1095" s="230">
        <v>17.600000000000001</v>
      </c>
      <c r="I1095" s="231"/>
      <c r="J1095" s="227"/>
      <c r="K1095" s="227"/>
      <c r="L1095" s="232"/>
      <c r="M1095" s="233"/>
      <c r="N1095" s="234"/>
      <c r="O1095" s="234"/>
      <c r="P1095" s="234"/>
      <c r="Q1095" s="234"/>
      <c r="R1095" s="234"/>
      <c r="S1095" s="234"/>
      <c r="T1095" s="235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6" t="s">
        <v>132</v>
      </c>
      <c r="AU1095" s="236" t="s">
        <v>84</v>
      </c>
      <c r="AV1095" s="13" t="s">
        <v>84</v>
      </c>
      <c r="AW1095" s="13" t="s">
        <v>36</v>
      </c>
      <c r="AX1095" s="13" t="s">
        <v>74</v>
      </c>
      <c r="AY1095" s="236" t="s">
        <v>118</v>
      </c>
    </row>
    <row r="1096" s="13" customFormat="1">
      <c r="A1096" s="13"/>
      <c r="B1096" s="226"/>
      <c r="C1096" s="227"/>
      <c r="D1096" s="219" t="s">
        <v>132</v>
      </c>
      <c r="E1096" s="228" t="s">
        <v>21</v>
      </c>
      <c r="F1096" s="229" t="s">
        <v>1317</v>
      </c>
      <c r="G1096" s="227"/>
      <c r="H1096" s="230">
        <v>12.76</v>
      </c>
      <c r="I1096" s="231"/>
      <c r="J1096" s="227"/>
      <c r="K1096" s="227"/>
      <c r="L1096" s="232"/>
      <c r="M1096" s="233"/>
      <c r="N1096" s="234"/>
      <c r="O1096" s="234"/>
      <c r="P1096" s="234"/>
      <c r="Q1096" s="234"/>
      <c r="R1096" s="234"/>
      <c r="S1096" s="234"/>
      <c r="T1096" s="235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6" t="s">
        <v>132</v>
      </c>
      <c r="AU1096" s="236" t="s">
        <v>84</v>
      </c>
      <c r="AV1096" s="13" t="s">
        <v>84</v>
      </c>
      <c r="AW1096" s="13" t="s">
        <v>36</v>
      </c>
      <c r="AX1096" s="13" t="s">
        <v>74</v>
      </c>
      <c r="AY1096" s="236" t="s">
        <v>118</v>
      </c>
    </row>
    <row r="1097" s="13" customFormat="1">
      <c r="A1097" s="13"/>
      <c r="B1097" s="226"/>
      <c r="C1097" s="227"/>
      <c r="D1097" s="219" t="s">
        <v>132</v>
      </c>
      <c r="E1097" s="228" t="s">
        <v>21</v>
      </c>
      <c r="F1097" s="229" t="s">
        <v>1318</v>
      </c>
      <c r="G1097" s="227"/>
      <c r="H1097" s="230">
        <v>9</v>
      </c>
      <c r="I1097" s="231"/>
      <c r="J1097" s="227"/>
      <c r="K1097" s="227"/>
      <c r="L1097" s="232"/>
      <c r="M1097" s="233"/>
      <c r="N1097" s="234"/>
      <c r="O1097" s="234"/>
      <c r="P1097" s="234"/>
      <c r="Q1097" s="234"/>
      <c r="R1097" s="234"/>
      <c r="S1097" s="234"/>
      <c r="T1097" s="235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6" t="s">
        <v>132</v>
      </c>
      <c r="AU1097" s="236" t="s">
        <v>84</v>
      </c>
      <c r="AV1097" s="13" t="s">
        <v>84</v>
      </c>
      <c r="AW1097" s="13" t="s">
        <v>36</v>
      </c>
      <c r="AX1097" s="13" t="s">
        <v>74</v>
      </c>
      <c r="AY1097" s="236" t="s">
        <v>118</v>
      </c>
    </row>
    <row r="1098" s="13" customFormat="1">
      <c r="A1098" s="13"/>
      <c r="B1098" s="226"/>
      <c r="C1098" s="227"/>
      <c r="D1098" s="219" t="s">
        <v>132</v>
      </c>
      <c r="E1098" s="228" t="s">
        <v>21</v>
      </c>
      <c r="F1098" s="229" t="s">
        <v>1319</v>
      </c>
      <c r="G1098" s="227"/>
      <c r="H1098" s="230">
        <v>27.399999999999999</v>
      </c>
      <c r="I1098" s="231"/>
      <c r="J1098" s="227"/>
      <c r="K1098" s="227"/>
      <c r="L1098" s="232"/>
      <c r="M1098" s="233"/>
      <c r="N1098" s="234"/>
      <c r="O1098" s="234"/>
      <c r="P1098" s="234"/>
      <c r="Q1098" s="234"/>
      <c r="R1098" s="234"/>
      <c r="S1098" s="234"/>
      <c r="T1098" s="235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6" t="s">
        <v>132</v>
      </c>
      <c r="AU1098" s="236" t="s">
        <v>84</v>
      </c>
      <c r="AV1098" s="13" t="s">
        <v>84</v>
      </c>
      <c r="AW1098" s="13" t="s">
        <v>36</v>
      </c>
      <c r="AX1098" s="13" t="s">
        <v>74</v>
      </c>
      <c r="AY1098" s="236" t="s">
        <v>118</v>
      </c>
    </row>
    <row r="1099" s="13" customFormat="1">
      <c r="A1099" s="13"/>
      <c r="B1099" s="226"/>
      <c r="C1099" s="227"/>
      <c r="D1099" s="219" t="s">
        <v>132</v>
      </c>
      <c r="E1099" s="228" t="s">
        <v>21</v>
      </c>
      <c r="F1099" s="229" t="s">
        <v>1320</v>
      </c>
      <c r="G1099" s="227"/>
      <c r="H1099" s="230">
        <v>14.800000000000001</v>
      </c>
      <c r="I1099" s="231"/>
      <c r="J1099" s="227"/>
      <c r="K1099" s="227"/>
      <c r="L1099" s="232"/>
      <c r="M1099" s="233"/>
      <c r="N1099" s="234"/>
      <c r="O1099" s="234"/>
      <c r="P1099" s="234"/>
      <c r="Q1099" s="234"/>
      <c r="R1099" s="234"/>
      <c r="S1099" s="234"/>
      <c r="T1099" s="23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36" t="s">
        <v>132</v>
      </c>
      <c r="AU1099" s="236" t="s">
        <v>84</v>
      </c>
      <c r="AV1099" s="13" t="s">
        <v>84</v>
      </c>
      <c r="AW1099" s="13" t="s">
        <v>36</v>
      </c>
      <c r="AX1099" s="13" t="s">
        <v>74</v>
      </c>
      <c r="AY1099" s="236" t="s">
        <v>118</v>
      </c>
    </row>
    <row r="1100" s="13" customFormat="1">
      <c r="A1100" s="13"/>
      <c r="B1100" s="226"/>
      <c r="C1100" s="227"/>
      <c r="D1100" s="219" t="s">
        <v>132</v>
      </c>
      <c r="E1100" s="228" t="s">
        <v>21</v>
      </c>
      <c r="F1100" s="229" t="s">
        <v>1321</v>
      </c>
      <c r="G1100" s="227"/>
      <c r="H1100" s="230">
        <v>14.800000000000001</v>
      </c>
      <c r="I1100" s="231"/>
      <c r="J1100" s="227"/>
      <c r="K1100" s="227"/>
      <c r="L1100" s="232"/>
      <c r="M1100" s="233"/>
      <c r="N1100" s="234"/>
      <c r="O1100" s="234"/>
      <c r="P1100" s="234"/>
      <c r="Q1100" s="234"/>
      <c r="R1100" s="234"/>
      <c r="S1100" s="234"/>
      <c r="T1100" s="235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6" t="s">
        <v>132</v>
      </c>
      <c r="AU1100" s="236" t="s">
        <v>84</v>
      </c>
      <c r="AV1100" s="13" t="s">
        <v>84</v>
      </c>
      <c r="AW1100" s="13" t="s">
        <v>36</v>
      </c>
      <c r="AX1100" s="13" t="s">
        <v>74</v>
      </c>
      <c r="AY1100" s="236" t="s">
        <v>118</v>
      </c>
    </row>
    <row r="1101" s="13" customFormat="1">
      <c r="A1101" s="13"/>
      <c r="B1101" s="226"/>
      <c r="C1101" s="227"/>
      <c r="D1101" s="219" t="s">
        <v>132</v>
      </c>
      <c r="E1101" s="228" t="s">
        <v>21</v>
      </c>
      <c r="F1101" s="229" t="s">
        <v>1322</v>
      </c>
      <c r="G1101" s="227"/>
      <c r="H1101" s="230">
        <v>36</v>
      </c>
      <c r="I1101" s="231"/>
      <c r="J1101" s="227"/>
      <c r="K1101" s="227"/>
      <c r="L1101" s="232"/>
      <c r="M1101" s="233"/>
      <c r="N1101" s="234"/>
      <c r="O1101" s="234"/>
      <c r="P1101" s="234"/>
      <c r="Q1101" s="234"/>
      <c r="R1101" s="234"/>
      <c r="S1101" s="234"/>
      <c r="T1101" s="23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6" t="s">
        <v>132</v>
      </c>
      <c r="AU1101" s="236" t="s">
        <v>84</v>
      </c>
      <c r="AV1101" s="13" t="s">
        <v>84</v>
      </c>
      <c r="AW1101" s="13" t="s">
        <v>36</v>
      </c>
      <c r="AX1101" s="13" t="s">
        <v>74</v>
      </c>
      <c r="AY1101" s="236" t="s">
        <v>118</v>
      </c>
    </row>
    <row r="1102" s="13" customFormat="1">
      <c r="A1102" s="13"/>
      <c r="B1102" s="226"/>
      <c r="C1102" s="227"/>
      <c r="D1102" s="219" t="s">
        <v>132</v>
      </c>
      <c r="E1102" s="228" t="s">
        <v>21</v>
      </c>
      <c r="F1102" s="229" t="s">
        <v>1323</v>
      </c>
      <c r="G1102" s="227"/>
      <c r="H1102" s="230">
        <v>18</v>
      </c>
      <c r="I1102" s="231"/>
      <c r="J1102" s="227"/>
      <c r="K1102" s="227"/>
      <c r="L1102" s="232"/>
      <c r="M1102" s="233"/>
      <c r="N1102" s="234"/>
      <c r="O1102" s="234"/>
      <c r="P1102" s="234"/>
      <c r="Q1102" s="234"/>
      <c r="R1102" s="234"/>
      <c r="S1102" s="234"/>
      <c r="T1102" s="235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6" t="s">
        <v>132</v>
      </c>
      <c r="AU1102" s="236" t="s">
        <v>84</v>
      </c>
      <c r="AV1102" s="13" t="s">
        <v>84</v>
      </c>
      <c r="AW1102" s="13" t="s">
        <v>36</v>
      </c>
      <c r="AX1102" s="13" t="s">
        <v>74</v>
      </c>
      <c r="AY1102" s="236" t="s">
        <v>118</v>
      </c>
    </row>
    <row r="1103" s="13" customFormat="1">
      <c r="A1103" s="13"/>
      <c r="B1103" s="226"/>
      <c r="C1103" s="227"/>
      <c r="D1103" s="219" t="s">
        <v>132</v>
      </c>
      <c r="E1103" s="228" t="s">
        <v>21</v>
      </c>
      <c r="F1103" s="229" t="s">
        <v>1324</v>
      </c>
      <c r="G1103" s="227"/>
      <c r="H1103" s="230">
        <v>18</v>
      </c>
      <c r="I1103" s="231"/>
      <c r="J1103" s="227"/>
      <c r="K1103" s="227"/>
      <c r="L1103" s="232"/>
      <c r="M1103" s="233"/>
      <c r="N1103" s="234"/>
      <c r="O1103" s="234"/>
      <c r="P1103" s="234"/>
      <c r="Q1103" s="234"/>
      <c r="R1103" s="234"/>
      <c r="S1103" s="234"/>
      <c r="T1103" s="235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6" t="s">
        <v>132</v>
      </c>
      <c r="AU1103" s="236" t="s">
        <v>84</v>
      </c>
      <c r="AV1103" s="13" t="s">
        <v>84</v>
      </c>
      <c r="AW1103" s="13" t="s">
        <v>36</v>
      </c>
      <c r="AX1103" s="13" t="s">
        <v>74</v>
      </c>
      <c r="AY1103" s="236" t="s">
        <v>118</v>
      </c>
    </row>
    <row r="1104" s="13" customFormat="1">
      <c r="A1104" s="13"/>
      <c r="B1104" s="226"/>
      <c r="C1104" s="227"/>
      <c r="D1104" s="219" t="s">
        <v>132</v>
      </c>
      <c r="E1104" s="228" t="s">
        <v>21</v>
      </c>
      <c r="F1104" s="229" t="s">
        <v>1325</v>
      </c>
      <c r="G1104" s="227"/>
      <c r="H1104" s="230">
        <v>10.199999999999999</v>
      </c>
      <c r="I1104" s="231"/>
      <c r="J1104" s="227"/>
      <c r="K1104" s="227"/>
      <c r="L1104" s="232"/>
      <c r="M1104" s="233"/>
      <c r="N1104" s="234"/>
      <c r="O1104" s="234"/>
      <c r="P1104" s="234"/>
      <c r="Q1104" s="234"/>
      <c r="R1104" s="234"/>
      <c r="S1104" s="234"/>
      <c r="T1104" s="235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6" t="s">
        <v>132</v>
      </c>
      <c r="AU1104" s="236" t="s">
        <v>84</v>
      </c>
      <c r="AV1104" s="13" t="s">
        <v>84</v>
      </c>
      <c r="AW1104" s="13" t="s">
        <v>36</v>
      </c>
      <c r="AX1104" s="13" t="s">
        <v>74</v>
      </c>
      <c r="AY1104" s="236" t="s">
        <v>118</v>
      </c>
    </row>
    <row r="1105" s="13" customFormat="1">
      <c r="A1105" s="13"/>
      <c r="B1105" s="226"/>
      <c r="C1105" s="227"/>
      <c r="D1105" s="219" t="s">
        <v>132</v>
      </c>
      <c r="E1105" s="228" t="s">
        <v>21</v>
      </c>
      <c r="F1105" s="229" t="s">
        <v>1326</v>
      </c>
      <c r="G1105" s="227"/>
      <c r="H1105" s="230">
        <v>26.399999999999999</v>
      </c>
      <c r="I1105" s="231"/>
      <c r="J1105" s="227"/>
      <c r="K1105" s="227"/>
      <c r="L1105" s="232"/>
      <c r="M1105" s="233"/>
      <c r="N1105" s="234"/>
      <c r="O1105" s="234"/>
      <c r="P1105" s="234"/>
      <c r="Q1105" s="234"/>
      <c r="R1105" s="234"/>
      <c r="S1105" s="234"/>
      <c r="T1105" s="235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6" t="s">
        <v>132</v>
      </c>
      <c r="AU1105" s="236" t="s">
        <v>84</v>
      </c>
      <c r="AV1105" s="13" t="s">
        <v>84</v>
      </c>
      <c r="AW1105" s="13" t="s">
        <v>36</v>
      </c>
      <c r="AX1105" s="13" t="s">
        <v>74</v>
      </c>
      <c r="AY1105" s="236" t="s">
        <v>118</v>
      </c>
    </row>
    <row r="1106" s="13" customFormat="1">
      <c r="A1106" s="13"/>
      <c r="B1106" s="226"/>
      <c r="C1106" s="227"/>
      <c r="D1106" s="219" t="s">
        <v>132</v>
      </c>
      <c r="E1106" s="228" t="s">
        <v>21</v>
      </c>
      <c r="F1106" s="229" t="s">
        <v>1327</v>
      </c>
      <c r="G1106" s="227"/>
      <c r="H1106" s="230">
        <v>14.4</v>
      </c>
      <c r="I1106" s="231"/>
      <c r="J1106" s="227"/>
      <c r="K1106" s="227"/>
      <c r="L1106" s="232"/>
      <c r="M1106" s="233"/>
      <c r="N1106" s="234"/>
      <c r="O1106" s="234"/>
      <c r="P1106" s="234"/>
      <c r="Q1106" s="234"/>
      <c r="R1106" s="234"/>
      <c r="S1106" s="234"/>
      <c r="T1106" s="235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6" t="s">
        <v>132</v>
      </c>
      <c r="AU1106" s="236" t="s">
        <v>84</v>
      </c>
      <c r="AV1106" s="13" t="s">
        <v>84</v>
      </c>
      <c r="AW1106" s="13" t="s">
        <v>36</v>
      </c>
      <c r="AX1106" s="13" t="s">
        <v>74</v>
      </c>
      <c r="AY1106" s="236" t="s">
        <v>118</v>
      </c>
    </row>
    <row r="1107" s="13" customFormat="1">
      <c r="A1107" s="13"/>
      <c r="B1107" s="226"/>
      <c r="C1107" s="227"/>
      <c r="D1107" s="219" t="s">
        <v>132</v>
      </c>
      <c r="E1107" s="228" t="s">
        <v>21</v>
      </c>
      <c r="F1107" s="229" t="s">
        <v>1328</v>
      </c>
      <c r="G1107" s="227"/>
      <c r="H1107" s="230">
        <v>58.399999999999999</v>
      </c>
      <c r="I1107" s="231"/>
      <c r="J1107" s="227"/>
      <c r="K1107" s="227"/>
      <c r="L1107" s="232"/>
      <c r="M1107" s="233"/>
      <c r="N1107" s="234"/>
      <c r="O1107" s="234"/>
      <c r="P1107" s="234"/>
      <c r="Q1107" s="234"/>
      <c r="R1107" s="234"/>
      <c r="S1107" s="234"/>
      <c r="T1107" s="235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6" t="s">
        <v>132</v>
      </c>
      <c r="AU1107" s="236" t="s">
        <v>84</v>
      </c>
      <c r="AV1107" s="13" t="s">
        <v>84</v>
      </c>
      <c r="AW1107" s="13" t="s">
        <v>36</v>
      </c>
      <c r="AX1107" s="13" t="s">
        <v>74</v>
      </c>
      <c r="AY1107" s="236" t="s">
        <v>118</v>
      </c>
    </row>
    <row r="1108" s="13" customFormat="1">
      <c r="A1108" s="13"/>
      <c r="B1108" s="226"/>
      <c r="C1108" s="227"/>
      <c r="D1108" s="219" t="s">
        <v>132</v>
      </c>
      <c r="E1108" s="228" t="s">
        <v>21</v>
      </c>
      <c r="F1108" s="229" t="s">
        <v>1329</v>
      </c>
      <c r="G1108" s="227"/>
      <c r="H1108" s="230">
        <v>58.399999999999999</v>
      </c>
      <c r="I1108" s="231"/>
      <c r="J1108" s="227"/>
      <c r="K1108" s="227"/>
      <c r="L1108" s="232"/>
      <c r="M1108" s="233"/>
      <c r="N1108" s="234"/>
      <c r="O1108" s="234"/>
      <c r="P1108" s="234"/>
      <c r="Q1108" s="234"/>
      <c r="R1108" s="234"/>
      <c r="S1108" s="234"/>
      <c r="T1108" s="235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6" t="s">
        <v>132</v>
      </c>
      <c r="AU1108" s="236" t="s">
        <v>84</v>
      </c>
      <c r="AV1108" s="13" t="s">
        <v>84</v>
      </c>
      <c r="AW1108" s="13" t="s">
        <v>36</v>
      </c>
      <c r="AX1108" s="13" t="s">
        <v>74</v>
      </c>
      <c r="AY1108" s="236" t="s">
        <v>118</v>
      </c>
    </row>
    <row r="1109" s="13" customFormat="1">
      <c r="A1109" s="13"/>
      <c r="B1109" s="226"/>
      <c r="C1109" s="227"/>
      <c r="D1109" s="219" t="s">
        <v>132</v>
      </c>
      <c r="E1109" s="228" t="s">
        <v>21</v>
      </c>
      <c r="F1109" s="229" t="s">
        <v>1330</v>
      </c>
      <c r="G1109" s="227"/>
      <c r="H1109" s="230">
        <v>17.199999999999999</v>
      </c>
      <c r="I1109" s="231"/>
      <c r="J1109" s="227"/>
      <c r="K1109" s="227"/>
      <c r="L1109" s="232"/>
      <c r="M1109" s="233"/>
      <c r="N1109" s="234"/>
      <c r="O1109" s="234"/>
      <c r="P1109" s="234"/>
      <c r="Q1109" s="234"/>
      <c r="R1109" s="234"/>
      <c r="S1109" s="234"/>
      <c r="T1109" s="235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6" t="s">
        <v>132</v>
      </c>
      <c r="AU1109" s="236" t="s">
        <v>84</v>
      </c>
      <c r="AV1109" s="13" t="s">
        <v>84</v>
      </c>
      <c r="AW1109" s="13" t="s">
        <v>36</v>
      </c>
      <c r="AX1109" s="13" t="s">
        <v>74</v>
      </c>
      <c r="AY1109" s="236" t="s">
        <v>118</v>
      </c>
    </row>
    <row r="1110" s="13" customFormat="1">
      <c r="A1110" s="13"/>
      <c r="B1110" s="226"/>
      <c r="C1110" s="227"/>
      <c r="D1110" s="219" t="s">
        <v>132</v>
      </c>
      <c r="E1110" s="228" t="s">
        <v>21</v>
      </c>
      <c r="F1110" s="229" t="s">
        <v>1331</v>
      </c>
      <c r="G1110" s="227"/>
      <c r="H1110" s="230">
        <v>17.199999999999999</v>
      </c>
      <c r="I1110" s="231"/>
      <c r="J1110" s="227"/>
      <c r="K1110" s="227"/>
      <c r="L1110" s="232"/>
      <c r="M1110" s="233"/>
      <c r="N1110" s="234"/>
      <c r="O1110" s="234"/>
      <c r="P1110" s="234"/>
      <c r="Q1110" s="234"/>
      <c r="R1110" s="234"/>
      <c r="S1110" s="234"/>
      <c r="T1110" s="235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6" t="s">
        <v>132</v>
      </c>
      <c r="AU1110" s="236" t="s">
        <v>84</v>
      </c>
      <c r="AV1110" s="13" t="s">
        <v>84</v>
      </c>
      <c r="AW1110" s="13" t="s">
        <v>36</v>
      </c>
      <c r="AX1110" s="13" t="s">
        <v>74</v>
      </c>
      <c r="AY1110" s="236" t="s">
        <v>118</v>
      </c>
    </row>
    <row r="1111" s="13" customFormat="1">
      <c r="A1111" s="13"/>
      <c r="B1111" s="226"/>
      <c r="C1111" s="227"/>
      <c r="D1111" s="219" t="s">
        <v>132</v>
      </c>
      <c r="E1111" s="228" t="s">
        <v>21</v>
      </c>
      <c r="F1111" s="229" t="s">
        <v>1332</v>
      </c>
      <c r="G1111" s="227"/>
      <c r="H1111" s="230">
        <v>11.84</v>
      </c>
      <c r="I1111" s="231"/>
      <c r="J1111" s="227"/>
      <c r="K1111" s="227"/>
      <c r="L1111" s="232"/>
      <c r="M1111" s="233"/>
      <c r="N1111" s="234"/>
      <c r="O1111" s="234"/>
      <c r="P1111" s="234"/>
      <c r="Q1111" s="234"/>
      <c r="R1111" s="234"/>
      <c r="S1111" s="234"/>
      <c r="T1111" s="235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6" t="s">
        <v>132</v>
      </c>
      <c r="AU1111" s="236" t="s">
        <v>84</v>
      </c>
      <c r="AV1111" s="13" t="s">
        <v>84</v>
      </c>
      <c r="AW1111" s="13" t="s">
        <v>36</v>
      </c>
      <c r="AX1111" s="13" t="s">
        <v>74</v>
      </c>
      <c r="AY1111" s="236" t="s">
        <v>118</v>
      </c>
    </row>
    <row r="1112" s="13" customFormat="1">
      <c r="A1112" s="13"/>
      <c r="B1112" s="226"/>
      <c r="C1112" s="227"/>
      <c r="D1112" s="219" t="s">
        <v>132</v>
      </c>
      <c r="E1112" s="228" t="s">
        <v>21</v>
      </c>
      <c r="F1112" s="229" t="s">
        <v>1333</v>
      </c>
      <c r="G1112" s="227"/>
      <c r="H1112" s="230">
        <v>11.84</v>
      </c>
      <c r="I1112" s="231"/>
      <c r="J1112" s="227"/>
      <c r="K1112" s="227"/>
      <c r="L1112" s="232"/>
      <c r="M1112" s="233"/>
      <c r="N1112" s="234"/>
      <c r="O1112" s="234"/>
      <c r="P1112" s="234"/>
      <c r="Q1112" s="234"/>
      <c r="R1112" s="234"/>
      <c r="S1112" s="234"/>
      <c r="T1112" s="235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6" t="s">
        <v>132</v>
      </c>
      <c r="AU1112" s="236" t="s">
        <v>84</v>
      </c>
      <c r="AV1112" s="13" t="s">
        <v>84</v>
      </c>
      <c r="AW1112" s="13" t="s">
        <v>36</v>
      </c>
      <c r="AX1112" s="13" t="s">
        <v>74</v>
      </c>
      <c r="AY1112" s="236" t="s">
        <v>118</v>
      </c>
    </row>
    <row r="1113" s="13" customFormat="1">
      <c r="A1113" s="13"/>
      <c r="B1113" s="226"/>
      <c r="C1113" s="227"/>
      <c r="D1113" s="219" t="s">
        <v>132</v>
      </c>
      <c r="E1113" s="228" t="s">
        <v>21</v>
      </c>
      <c r="F1113" s="229" t="s">
        <v>1334</v>
      </c>
      <c r="G1113" s="227"/>
      <c r="H1113" s="230">
        <v>29.52</v>
      </c>
      <c r="I1113" s="231"/>
      <c r="J1113" s="227"/>
      <c r="K1113" s="227"/>
      <c r="L1113" s="232"/>
      <c r="M1113" s="233"/>
      <c r="N1113" s="234"/>
      <c r="O1113" s="234"/>
      <c r="P1113" s="234"/>
      <c r="Q1113" s="234"/>
      <c r="R1113" s="234"/>
      <c r="S1113" s="234"/>
      <c r="T1113" s="235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6" t="s">
        <v>132</v>
      </c>
      <c r="AU1113" s="236" t="s">
        <v>84</v>
      </c>
      <c r="AV1113" s="13" t="s">
        <v>84</v>
      </c>
      <c r="AW1113" s="13" t="s">
        <v>36</v>
      </c>
      <c r="AX1113" s="13" t="s">
        <v>74</v>
      </c>
      <c r="AY1113" s="236" t="s">
        <v>118</v>
      </c>
    </row>
    <row r="1114" s="13" customFormat="1">
      <c r="A1114" s="13"/>
      <c r="B1114" s="226"/>
      <c r="C1114" s="227"/>
      <c r="D1114" s="219" t="s">
        <v>132</v>
      </c>
      <c r="E1114" s="228" t="s">
        <v>21</v>
      </c>
      <c r="F1114" s="229" t="s">
        <v>1335</v>
      </c>
      <c r="G1114" s="227"/>
      <c r="H1114" s="230">
        <v>29.52</v>
      </c>
      <c r="I1114" s="231"/>
      <c r="J1114" s="227"/>
      <c r="K1114" s="227"/>
      <c r="L1114" s="232"/>
      <c r="M1114" s="233"/>
      <c r="N1114" s="234"/>
      <c r="O1114" s="234"/>
      <c r="P1114" s="234"/>
      <c r="Q1114" s="234"/>
      <c r="R1114" s="234"/>
      <c r="S1114" s="234"/>
      <c r="T1114" s="235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6" t="s">
        <v>132</v>
      </c>
      <c r="AU1114" s="236" t="s">
        <v>84</v>
      </c>
      <c r="AV1114" s="13" t="s">
        <v>84</v>
      </c>
      <c r="AW1114" s="13" t="s">
        <v>36</v>
      </c>
      <c r="AX1114" s="13" t="s">
        <v>74</v>
      </c>
      <c r="AY1114" s="236" t="s">
        <v>118</v>
      </c>
    </row>
    <row r="1115" s="13" customFormat="1">
      <c r="A1115" s="13"/>
      <c r="B1115" s="226"/>
      <c r="C1115" s="227"/>
      <c r="D1115" s="219" t="s">
        <v>132</v>
      </c>
      <c r="E1115" s="228" t="s">
        <v>21</v>
      </c>
      <c r="F1115" s="229" t="s">
        <v>1336</v>
      </c>
      <c r="G1115" s="227"/>
      <c r="H1115" s="230">
        <v>26.399999999999999</v>
      </c>
      <c r="I1115" s="231"/>
      <c r="J1115" s="227"/>
      <c r="K1115" s="227"/>
      <c r="L1115" s="232"/>
      <c r="M1115" s="233"/>
      <c r="N1115" s="234"/>
      <c r="O1115" s="234"/>
      <c r="P1115" s="234"/>
      <c r="Q1115" s="234"/>
      <c r="R1115" s="234"/>
      <c r="S1115" s="234"/>
      <c r="T1115" s="235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6" t="s">
        <v>132</v>
      </c>
      <c r="AU1115" s="236" t="s">
        <v>84</v>
      </c>
      <c r="AV1115" s="13" t="s">
        <v>84</v>
      </c>
      <c r="AW1115" s="13" t="s">
        <v>36</v>
      </c>
      <c r="AX1115" s="13" t="s">
        <v>74</v>
      </c>
      <c r="AY1115" s="236" t="s">
        <v>118</v>
      </c>
    </row>
    <row r="1116" s="14" customFormat="1">
      <c r="A1116" s="14"/>
      <c r="B1116" s="237"/>
      <c r="C1116" s="238"/>
      <c r="D1116" s="219" t="s">
        <v>132</v>
      </c>
      <c r="E1116" s="239" t="s">
        <v>21</v>
      </c>
      <c r="F1116" s="240" t="s">
        <v>148</v>
      </c>
      <c r="G1116" s="238"/>
      <c r="H1116" s="241">
        <v>1614.9200000000003</v>
      </c>
      <c r="I1116" s="242"/>
      <c r="J1116" s="238"/>
      <c r="K1116" s="238"/>
      <c r="L1116" s="243"/>
      <c r="M1116" s="244"/>
      <c r="N1116" s="245"/>
      <c r="O1116" s="245"/>
      <c r="P1116" s="245"/>
      <c r="Q1116" s="245"/>
      <c r="R1116" s="245"/>
      <c r="S1116" s="245"/>
      <c r="T1116" s="246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7" t="s">
        <v>132</v>
      </c>
      <c r="AU1116" s="247" t="s">
        <v>84</v>
      </c>
      <c r="AV1116" s="14" t="s">
        <v>126</v>
      </c>
      <c r="AW1116" s="14" t="s">
        <v>36</v>
      </c>
      <c r="AX1116" s="14" t="s">
        <v>79</v>
      </c>
      <c r="AY1116" s="247" t="s">
        <v>118</v>
      </c>
    </row>
    <row r="1117" s="13" customFormat="1">
      <c r="A1117" s="13"/>
      <c r="B1117" s="226"/>
      <c r="C1117" s="227"/>
      <c r="D1117" s="219" t="s">
        <v>132</v>
      </c>
      <c r="E1117" s="227"/>
      <c r="F1117" s="229" t="s">
        <v>1337</v>
      </c>
      <c r="G1117" s="227"/>
      <c r="H1117" s="230">
        <v>1695.6659999999999</v>
      </c>
      <c r="I1117" s="231"/>
      <c r="J1117" s="227"/>
      <c r="K1117" s="227"/>
      <c r="L1117" s="232"/>
      <c r="M1117" s="233"/>
      <c r="N1117" s="234"/>
      <c r="O1117" s="234"/>
      <c r="P1117" s="234"/>
      <c r="Q1117" s="234"/>
      <c r="R1117" s="234"/>
      <c r="S1117" s="234"/>
      <c r="T1117" s="235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6" t="s">
        <v>132</v>
      </c>
      <c r="AU1117" s="236" t="s">
        <v>84</v>
      </c>
      <c r="AV1117" s="13" t="s">
        <v>84</v>
      </c>
      <c r="AW1117" s="13" t="s">
        <v>4</v>
      </c>
      <c r="AX1117" s="13" t="s">
        <v>79</v>
      </c>
      <c r="AY1117" s="236" t="s">
        <v>118</v>
      </c>
    </row>
    <row r="1118" s="2" customFormat="1" ht="24.15" customHeight="1">
      <c r="A1118" s="41"/>
      <c r="B1118" s="42"/>
      <c r="C1118" s="206" t="s">
        <v>1338</v>
      </c>
      <c r="D1118" s="206" t="s">
        <v>121</v>
      </c>
      <c r="E1118" s="207" t="s">
        <v>1339</v>
      </c>
      <c r="F1118" s="208" t="s">
        <v>1340</v>
      </c>
      <c r="G1118" s="209" t="s">
        <v>136</v>
      </c>
      <c r="H1118" s="210">
        <v>35.677999999999997</v>
      </c>
      <c r="I1118" s="211"/>
      <c r="J1118" s="212">
        <f>ROUND(I1118*H1118,2)</f>
        <v>0</v>
      </c>
      <c r="K1118" s="208" t="s">
        <v>125</v>
      </c>
      <c r="L1118" s="47"/>
      <c r="M1118" s="213" t="s">
        <v>21</v>
      </c>
      <c r="N1118" s="214" t="s">
        <v>45</v>
      </c>
      <c r="O1118" s="87"/>
      <c r="P1118" s="215">
        <f>O1118*H1118</f>
        <v>0</v>
      </c>
      <c r="Q1118" s="215">
        <v>0</v>
      </c>
      <c r="R1118" s="215">
        <f>Q1118*H1118</f>
        <v>0</v>
      </c>
      <c r="S1118" s="215">
        <v>0</v>
      </c>
      <c r="T1118" s="216">
        <f>S1118*H1118</f>
        <v>0</v>
      </c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R1118" s="217" t="s">
        <v>327</v>
      </c>
      <c r="AT1118" s="217" t="s">
        <v>121</v>
      </c>
      <c r="AU1118" s="217" t="s">
        <v>84</v>
      </c>
      <c r="AY1118" s="19" t="s">
        <v>118</v>
      </c>
      <c r="BE1118" s="218">
        <f>IF(N1118="základní",J1118,0)</f>
        <v>0</v>
      </c>
      <c r="BF1118" s="218">
        <f>IF(N1118="snížená",J1118,0)</f>
        <v>0</v>
      </c>
      <c r="BG1118" s="218">
        <f>IF(N1118="zákl. přenesená",J1118,0)</f>
        <v>0</v>
      </c>
      <c r="BH1118" s="218">
        <f>IF(N1118="sníž. přenesená",J1118,0)</f>
        <v>0</v>
      </c>
      <c r="BI1118" s="218">
        <f>IF(N1118="nulová",J1118,0)</f>
        <v>0</v>
      </c>
      <c r="BJ1118" s="19" t="s">
        <v>79</v>
      </c>
      <c r="BK1118" s="218">
        <f>ROUND(I1118*H1118,2)</f>
        <v>0</v>
      </c>
      <c r="BL1118" s="19" t="s">
        <v>327</v>
      </c>
      <c r="BM1118" s="217" t="s">
        <v>1341</v>
      </c>
    </row>
    <row r="1119" s="2" customFormat="1">
      <c r="A1119" s="41"/>
      <c r="B1119" s="42"/>
      <c r="C1119" s="43"/>
      <c r="D1119" s="219" t="s">
        <v>128</v>
      </c>
      <c r="E1119" s="43"/>
      <c r="F1119" s="220" t="s">
        <v>1342</v>
      </c>
      <c r="G1119" s="43"/>
      <c r="H1119" s="43"/>
      <c r="I1119" s="221"/>
      <c r="J1119" s="43"/>
      <c r="K1119" s="43"/>
      <c r="L1119" s="47"/>
      <c r="M1119" s="222"/>
      <c r="N1119" s="223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19" t="s">
        <v>128</v>
      </c>
      <c r="AU1119" s="19" t="s">
        <v>84</v>
      </c>
    </row>
    <row r="1120" s="2" customFormat="1">
      <c r="A1120" s="41"/>
      <c r="B1120" s="42"/>
      <c r="C1120" s="43"/>
      <c r="D1120" s="224" t="s">
        <v>130</v>
      </c>
      <c r="E1120" s="43"/>
      <c r="F1120" s="225" t="s">
        <v>1343</v>
      </c>
      <c r="G1120" s="43"/>
      <c r="H1120" s="43"/>
      <c r="I1120" s="221"/>
      <c r="J1120" s="43"/>
      <c r="K1120" s="43"/>
      <c r="L1120" s="47"/>
      <c r="M1120" s="222"/>
      <c r="N1120" s="223"/>
      <c r="O1120" s="87"/>
      <c r="P1120" s="87"/>
      <c r="Q1120" s="87"/>
      <c r="R1120" s="87"/>
      <c r="S1120" s="87"/>
      <c r="T1120" s="88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T1120" s="19" t="s">
        <v>130</v>
      </c>
      <c r="AU1120" s="19" t="s">
        <v>84</v>
      </c>
    </row>
    <row r="1121" s="15" customFormat="1">
      <c r="A1121" s="15"/>
      <c r="B1121" s="248"/>
      <c r="C1121" s="249"/>
      <c r="D1121" s="219" t="s">
        <v>132</v>
      </c>
      <c r="E1121" s="250" t="s">
        <v>21</v>
      </c>
      <c r="F1121" s="251" t="s">
        <v>654</v>
      </c>
      <c r="G1121" s="249"/>
      <c r="H1121" s="250" t="s">
        <v>21</v>
      </c>
      <c r="I1121" s="252"/>
      <c r="J1121" s="249"/>
      <c r="K1121" s="249"/>
      <c r="L1121" s="253"/>
      <c r="M1121" s="254"/>
      <c r="N1121" s="255"/>
      <c r="O1121" s="255"/>
      <c r="P1121" s="255"/>
      <c r="Q1121" s="255"/>
      <c r="R1121" s="255"/>
      <c r="S1121" s="255"/>
      <c r="T1121" s="256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57" t="s">
        <v>132</v>
      </c>
      <c r="AU1121" s="257" t="s">
        <v>84</v>
      </c>
      <c r="AV1121" s="15" t="s">
        <v>79</v>
      </c>
      <c r="AW1121" s="15" t="s">
        <v>36</v>
      </c>
      <c r="AX1121" s="15" t="s">
        <v>74</v>
      </c>
      <c r="AY1121" s="257" t="s">
        <v>118</v>
      </c>
    </row>
    <row r="1122" s="13" customFormat="1">
      <c r="A1122" s="13"/>
      <c r="B1122" s="226"/>
      <c r="C1122" s="227"/>
      <c r="D1122" s="219" t="s">
        <v>132</v>
      </c>
      <c r="E1122" s="228" t="s">
        <v>21</v>
      </c>
      <c r="F1122" s="229" t="s">
        <v>655</v>
      </c>
      <c r="G1122" s="227"/>
      <c r="H1122" s="230">
        <v>35.677999999999997</v>
      </c>
      <c r="I1122" s="231"/>
      <c r="J1122" s="227"/>
      <c r="K1122" s="227"/>
      <c r="L1122" s="232"/>
      <c r="M1122" s="233"/>
      <c r="N1122" s="234"/>
      <c r="O1122" s="234"/>
      <c r="P1122" s="234"/>
      <c r="Q1122" s="234"/>
      <c r="R1122" s="234"/>
      <c r="S1122" s="234"/>
      <c r="T1122" s="235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6" t="s">
        <v>132</v>
      </c>
      <c r="AU1122" s="236" t="s">
        <v>84</v>
      </c>
      <c r="AV1122" s="13" t="s">
        <v>84</v>
      </c>
      <c r="AW1122" s="13" t="s">
        <v>36</v>
      </c>
      <c r="AX1122" s="13" t="s">
        <v>74</v>
      </c>
      <c r="AY1122" s="236" t="s">
        <v>118</v>
      </c>
    </row>
    <row r="1123" s="14" customFormat="1">
      <c r="A1123" s="14"/>
      <c r="B1123" s="237"/>
      <c r="C1123" s="238"/>
      <c r="D1123" s="219" t="s">
        <v>132</v>
      </c>
      <c r="E1123" s="239" t="s">
        <v>21</v>
      </c>
      <c r="F1123" s="240" t="s">
        <v>148</v>
      </c>
      <c r="G1123" s="238"/>
      <c r="H1123" s="241">
        <v>35.677999999999997</v>
      </c>
      <c r="I1123" s="242"/>
      <c r="J1123" s="238"/>
      <c r="K1123" s="238"/>
      <c r="L1123" s="243"/>
      <c r="M1123" s="244"/>
      <c r="N1123" s="245"/>
      <c r="O1123" s="245"/>
      <c r="P1123" s="245"/>
      <c r="Q1123" s="245"/>
      <c r="R1123" s="245"/>
      <c r="S1123" s="245"/>
      <c r="T1123" s="246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7" t="s">
        <v>132</v>
      </c>
      <c r="AU1123" s="247" t="s">
        <v>84</v>
      </c>
      <c r="AV1123" s="14" t="s">
        <v>126</v>
      </c>
      <c r="AW1123" s="14" t="s">
        <v>36</v>
      </c>
      <c r="AX1123" s="14" t="s">
        <v>79</v>
      </c>
      <c r="AY1123" s="247" t="s">
        <v>118</v>
      </c>
    </row>
    <row r="1124" s="2" customFormat="1" ht="16.5" customHeight="1">
      <c r="A1124" s="41"/>
      <c r="B1124" s="42"/>
      <c r="C1124" s="258" t="s">
        <v>1344</v>
      </c>
      <c r="D1124" s="258" t="s">
        <v>238</v>
      </c>
      <c r="E1124" s="259" t="s">
        <v>1287</v>
      </c>
      <c r="F1124" s="260" t="s">
        <v>1288</v>
      </c>
      <c r="G1124" s="261" t="s">
        <v>136</v>
      </c>
      <c r="H1124" s="262">
        <v>37.462000000000003</v>
      </c>
      <c r="I1124" s="263"/>
      <c r="J1124" s="264">
        <f>ROUND(I1124*H1124,2)</f>
        <v>0</v>
      </c>
      <c r="K1124" s="260" t="s">
        <v>125</v>
      </c>
      <c r="L1124" s="265"/>
      <c r="M1124" s="266" t="s">
        <v>21</v>
      </c>
      <c r="N1124" s="267" t="s">
        <v>45</v>
      </c>
      <c r="O1124" s="87"/>
      <c r="P1124" s="215">
        <f>O1124*H1124</f>
        <v>0</v>
      </c>
      <c r="Q1124" s="215">
        <v>0</v>
      </c>
      <c r="R1124" s="215">
        <f>Q1124*H1124</f>
        <v>0</v>
      </c>
      <c r="S1124" s="215">
        <v>0</v>
      </c>
      <c r="T1124" s="216">
        <f>S1124*H1124</f>
        <v>0</v>
      </c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R1124" s="217" t="s">
        <v>505</v>
      </c>
      <c r="AT1124" s="217" t="s">
        <v>238</v>
      </c>
      <c r="AU1124" s="217" t="s">
        <v>84</v>
      </c>
      <c r="AY1124" s="19" t="s">
        <v>118</v>
      </c>
      <c r="BE1124" s="218">
        <f>IF(N1124="základní",J1124,0)</f>
        <v>0</v>
      </c>
      <c r="BF1124" s="218">
        <f>IF(N1124="snížená",J1124,0)</f>
        <v>0</v>
      </c>
      <c r="BG1124" s="218">
        <f>IF(N1124="zákl. přenesená",J1124,0)</f>
        <v>0</v>
      </c>
      <c r="BH1124" s="218">
        <f>IF(N1124="sníž. přenesená",J1124,0)</f>
        <v>0</v>
      </c>
      <c r="BI1124" s="218">
        <f>IF(N1124="nulová",J1124,0)</f>
        <v>0</v>
      </c>
      <c r="BJ1124" s="19" t="s">
        <v>79</v>
      </c>
      <c r="BK1124" s="218">
        <f>ROUND(I1124*H1124,2)</f>
        <v>0</v>
      </c>
      <c r="BL1124" s="19" t="s">
        <v>327</v>
      </c>
      <c r="BM1124" s="217" t="s">
        <v>1345</v>
      </c>
    </row>
    <row r="1125" s="2" customFormat="1">
      <c r="A1125" s="41"/>
      <c r="B1125" s="42"/>
      <c r="C1125" s="43"/>
      <c r="D1125" s="219" t="s">
        <v>128</v>
      </c>
      <c r="E1125" s="43"/>
      <c r="F1125" s="220" t="s">
        <v>1288</v>
      </c>
      <c r="G1125" s="43"/>
      <c r="H1125" s="43"/>
      <c r="I1125" s="221"/>
      <c r="J1125" s="43"/>
      <c r="K1125" s="43"/>
      <c r="L1125" s="47"/>
      <c r="M1125" s="222"/>
      <c r="N1125" s="223"/>
      <c r="O1125" s="87"/>
      <c r="P1125" s="87"/>
      <c r="Q1125" s="87"/>
      <c r="R1125" s="87"/>
      <c r="S1125" s="87"/>
      <c r="T1125" s="88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T1125" s="19" t="s">
        <v>128</v>
      </c>
      <c r="AU1125" s="19" t="s">
        <v>84</v>
      </c>
    </row>
    <row r="1126" s="2" customFormat="1">
      <c r="A1126" s="41"/>
      <c r="B1126" s="42"/>
      <c r="C1126" s="43"/>
      <c r="D1126" s="224" t="s">
        <v>130</v>
      </c>
      <c r="E1126" s="43"/>
      <c r="F1126" s="225" t="s">
        <v>1290</v>
      </c>
      <c r="G1126" s="43"/>
      <c r="H1126" s="43"/>
      <c r="I1126" s="221"/>
      <c r="J1126" s="43"/>
      <c r="K1126" s="43"/>
      <c r="L1126" s="47"/>
      <c r="M1126" s="222"/>
      <c r="N1126" s="223"/>
      <c r="O1126" s="87"/>
      <c r="P1126" s="87"/>
      <c r="Q1126" s="87"/>
      <c r="R1126" s="87"/>
      <c r="S1126" s="87"/>
      <c r="T1126" s="88"/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T1126" s="19" t="s">
        <v>130</v>
      </c>
      <c r="AU1126" s="19" t="s">
        <v>84</v>
      </c>
    </row>
    <row r="1127" s="13" customFormat="1">
      <c r="A1127" s="13"/>
      <c r="B1127" s="226"/>
      <c r="C1127" s="227"/>
      <c r="D1127" s="219" t="s">
        <v>132</v>
      </c>
      <c r="E1127" s="227"/>
      <c r="F1127" s="229" t="s">
        <v>1346</v>
      </c>
      <c r="G1127" s="227"/>
      <c r="H1127" s="230">
        <v>37.462000000000003</v>
      </c>
      <c r="I1127" s="231"/>
      <c r="J1127" s="227"/>
      <c r="K1127" s="227"/>
      <c r="L1127" s="232"/>
      <c r="M1127" s="233"/>
      <c r="N1127" s="234"/>
      <c r="O1127" s="234"/>
      <c r="P1127" s="234"/>
      <c r="Q1127" s="234"/>
      <c r="R1127" s="234"/>
      <c r="S1127" s="234"/>
      <c r="T1127" s="235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6" t="s">
        <v>132</v>
      </c>
      <c r="AU1127" s="236" t="s">
        <v>84</v>
      </c>
      <c r="AV1127" s="13" t="s">
        <v>84</v>
      </c>
      <c r="AW1127" s="13" t="s">
        <v>4</v>
      </c>
      <c r="AX1127" s="13" t="s">
        <v>79</v>
      </c>
      <c r="AY1127" s="236" t="s">
        <v>118</v>
      </c>
    </row>
    <row r="1128" s="2" customFormat="1" ht="21.75" customHeight="1">
      <c r="A1128" s="41"/>
      <c r="B1128" s="42"/>
      <c r="C1128" s="258" t="s">
        <v>1347</v>
      </c>
      <c r="D1128" s="258" t="s">
        <v>238</v>
      </c>
      <c r="E1128" s="259" t="s">
        <v>1293</v>
      </c>
      <c r="F1128" s="260" t="s">
        <v>1294</v>
      </c>
      <c r="G1128" s="261" t="s">
        <v>144</v>
      </c>
      <c r="H1128" s="262">
        <v>462</v>
      </c>
      <c r="I1128" s="263"/>
      <c r="J1128" s="264">
        <f>ROUND(I1128*H1128,2)</f>
        <v>0</v>
      </c>
      <c r="K1128" s="260" t="s">
        <v>125</v>
      </c>
      <c r="L1128" s="265"/>
      <c r="M1128" s="266" t="s">
        <v>21</v>
      </c>
      <c r="N1128" s="267" t="s">
        <v>45</v>
      </c>
      <c r="O1128" s="87"/>
      <c r="P1128" s="215">
        <f>O1128*H1128</f>
        <v>0</v>
      </c>
      <c r="Q1128" s="215">
        <v>0</v>
      </c>
      <c r="R1128" s="215">
        <f>Q1128*H1128</f>
        <v>0</v>
      </c>
      <c r="S1128" s="215">
        <v>0</v>
      </c>
      <c r="T1128" s="216">
        <f>S1128*H1128</f>
        <v>0</v>
      </c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R1128" s="217" t="s">
        <v>505</v>
      </c>
      <c r="AT1128" s="217" t="s">
        <v>238</v>
      </c>
      <c r="AU1128" s="217" t="s">
        <v>84</v>
      </c>
      <c r="AY1128" s="19" t="s">
        <v>118</v>
      </c>
      <c r="BE1128" s="218">
        <f>IF(N1128="základní",J1128,0)</f>
        <v>0</v>
      </c>
      <c r="BF1128" s="218">
        <f>IF(N1128="snížená",J1128,0)</f>
        <v>0</v>
      </c>
      <c r="BG1128" s="218">
        <f>IF(N1128="zákl. přenesená",J1128,0)</f>
        <v>0</v>
      </c>
      <c r="BH1128" s="218">
        <f>IF(N1128="sníž. přenesená",J1128,0)</f>
        <v>0</v>
      </c>
      <c r="BI1128" s="218">
        <f>IF(N1128="nulová",J1128,0)</f>
        <v>0</v>
      </c>
      <c r="BJ1128" s="19" t="s">
        <v>79</v>
      </c>
      <c r="BK1128" s="218">
        <f>ROUND(I1128*H1128,2)</f>
        <v>0</v>
      </c>
      <c r="BL1128" s="19" t="s">
        <v>327</v>
      </c>
      <c r="BM1128" s="217" t="s">
        <v>1348</v>
      </c>
    </row>
    <row r="1129" s="2" customFormat="1">
      <c r="A1129" s="41"/>
      <c r="B1129" s="42"/>
      <c r="C1129" s="43"/>
      <c r="D1129" s="219" t="s">
        <v>128</v>
      </c>
      <c r="E1129" s="43"/>
      <c r="F1129" s="220" t="s">
        <v>1294</v>
      </c>
      <c r="G1129" s="43"/>
      <c r="H1129" s="43"/>
      <c r="I1129" s="221"/>
      <c r="J1129" s="43"/>
      <c r="K1129" s="43"/>
      <c r="L1129" s="47"/>
      <c r="M1129" s="222"/>
      <c r="N1129" s="223"/>
      <c r="O1129" s="87"/>
      <c r="P1129" s="87"/>
      <c r="Q1129" s="87"/>
      <c r="R1129" s="87"/>
      <c r="S1129" s="87"/>
      <c r="T1129" s="88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T1129" s="19" t="s">
        <v>128</v>
      </c>
      <c r="AU1129" s="19" t="s">
        <v>84</v>
      </c>
    </row>
    <row r="1130" s="2" customFormat="1">
      <c r="A1130" s="41"/>
      <c r="B1130" s="42"/>
      <c r="C1130" s="43"/>
      <c r="D1130" s="224" t="s">
        <v>130</v>
      </c>
      <c r="E1130" s="43"/>
      <c r="F1130" s="225" t="s">
        <v>1296</v>
      </c>
      <c r="G1130" s="43"/>
      <c r="H1130" s="43"/>
      <c r="I1130" s="221"/>
      <c r="J1130" s="43"/>
      <c r="K1130" s="43"/>
      <c r="L1130" s="47"/>
      <c r="M1130" s="222"/>
      <c r="N1130" s="223"/>
      <c r="O1130" s="87"/>
      <c r="P1130" s="87"/>
      <c r="Q1130" s="87"/>
      <c r="R1130" s="87"/>
      <c r="S1130" s="87"/>
      <c r="T1130" s="88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T1130" s="19" t="s">
        <v>130</v>
      </c>
      <c r="AU1130" s="19" t="s">
        <v>84</v>
      </c>
    </row>
    <row r="1131" s="13" customFormat="1">
      <c r="A1131" s="13"/>
      <c r="B1131" s="226"/>
      <c r="C1131" s="227"/>
      <c r="D1131" s="219" t="s">
        <v>132</v>
      </c>
      <c r="E1131" s="227"/>
      <c r="F1131" s="229" t="s">
        <v>1349</v>
      </c>
      <c r="G1131" s="227"/>
      <c r="H1131" s="230">
        <v>462</v>
      </c>
      <c r="I1131" s="231"/>
      <c r="J1131" s="227"/>
      <c r="K1131" s="227"/>
      <c r="L1131" s="232"/>
      <c r="M1131" s="233"/>
      <c r="N1131" s="234"/>
      <c r="O1131" s="234"/>
      <c r="P1131" s="234"/>
      <c r="Q1131" s="234"/>
      <c r="R1131" s="234"/>
      <c r="S1131" s="234"/>
      <c r="T1131" s="235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6" t="s">
        <v>132</v>
      </c>
      <c r="AU1131" s="236" t="s">
        <v>84</v>
      </c>
      <c r="AV1131" s="13" t="s">
        <v>84</v>
      </c>
      <c r="AW1131" s="13" t="s">
        <v>4</v>
      </c>
      <c r="AX1131" s="13" t="s">
        <v>79</v>
      </c>
      <c r="AY1131" s="236" t="s">
        <v>118</v>
      </c>
    </row>
    <row r="1132" s="2" customFormat="1" ht="24.15" customHeight="1">
      <c r="A1132" s="41"/>
      <c r="B1132" s="42"/>
      <c r="C1132" s="206" t="s">
        <v>1350</v>
      </c>
      <c r="D1132" s="206" t="s">
        <v>121</v>
      </c>
      <c r="E1132" s="207" t="s">
        <v>1351</v>
      </c>
      <c r="F1132" s="208" t="s">
        <v>1352</v>
      </c>
      <c r="G1132" s="209" t="s">
        <v>136</v>
      </c>
      <c r="H1132" s="210">
        <v>1.6000000000000001</v>
      </c>
      <c r="I1132" s="211"/>
      <c r="J1132" s="212">
        <f>ROUND(I1132*H1132,2)</f>
        <v>0</v>
      </c>
      <c r="K1132" s="208" t="s">
        <v>125</v>
      </c>
      <c r="L1132" s="47"/>
      <c r="M1132" s="213" t="s">
        <v>21</v>
      </c>
      <c r="N1132" s="214" t="s">
        <v>45</v>
      </c>
      <c r="O1132" s="87"/>
      <c r="P1132" s="215">
        <f>O1132*H1132</f>
        <v>0</v>
      </c>
      <c r="Q1132" s="215">
        <v>0.00020000000000000001</v>
      </c>
      <c r="R1132" s="215">
        <f>Q1132*H1132</f>
        <v>0.00032000000000000003</v>
      </c>
      <c r="S1132" s="215">
        <v>0</v>
      </c>
      <c r="T1132" s="216">
        <f>S1132*H1132</f>
        <v>0</v>
      </c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R1132" s="217" t="s">
        <v>327</v>
      </c>
      <c r="AT1132" s="217" t="s">
        <v>121</v>
      </c>
      <c r="AU1132" s="217" t="s">
        <v>84</v>
      </c>
      <c r="AY1132" s="19" t="s">
        <v>118</v>
      </c>
      <c r="BE1132" s="218">
        <f>IF(N1132="základní",J1132,0)</f>
        <v>0</v>
      </c>
      <c r="BF1132" s="218">
        <f>IF(N1132="snížená",J1132,0)</f>
        <v>0</v>
      </c>
      <c r="BG1132" s="218">
        <f>IF(N1132="zákl. přenesená",J1132,0)</f>
        <v>0</v>
      </c>
      <c r="BH1132" s="218">
        <f>IF(N1132="sníž. přenesená",J1132,0)</f>
        <v>0</v>
      </c>
      <c r="BI1132" s="218">
        <f>IF(N1132="nulová",J1132,0)</f>
        <v>0</v>
      </c>
      <c r="BJ1132" s="19" t="s">
        <v>79</v>
      </c>
      <c r="BK1132" s="218">
        <f>ROUND(I1132*H1132,2)</f>
        <v>0</v>
      </c>
      <c r="BL1132" s="19" t="s">
        <v>327</v>
      </c>
      <c r="BM1132" s="217" t="s">
        <v>1353</v>
      </c>
    </row>
    <row r="1133" s="2" customFormat="1">
      <c r="A1133" s="41"/>
      <c r="B1133" s="42"/>
      <c r="C1133" s="43"/>
      <c r="D1133" s="219" t="s">
        <v>128</v>
      </c>
      <c r="E1133" s="43"/>
      <c r="F1133" s="220" t="s">
        <v>1354</v>
      </c>
      <c r="G1133" s="43"/>
      <c r="H1133" s="43"/>
      <c r="I1133" s="221"/>
      <c r="J1133" s="43"/>
      <c r="K1133" s="43"/>
      <c r="L1133" s="47"/>
      <c r="M1133" s="222"/>
      <c r="N1133" s="223"/>
      <c r="O1133" s="87"/>
      <c r="P1133" s="87"/>
      <c r="Q1133" s="87"/>
      <c r="R1133" s="87"/>
      <c r="S1133" s="87"/>
      <c r="T1133" s="88"/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T1133" s="19" t="s">
        <v>128</v>
      </c>
      <c r="AU1133" s="19" t="s">
        <v>84</v>
      </c>
    </row>
    <row r="1134" s="2" customFormat="1">
      <c r="A1134" s="41"/>
      <c r="B1134" s="42"/>
      <c r="C1134" s="43"/>
      <c r="D1134" s="224" t="s">
        <v>130</v>
      </c>
      <c r="E1134" s="43"/>
      <c r="F1134" s="225" t="s">
        <v>1355</v>
      </c>
      <c r="G1134" s="43"/>
      <c r="H1134" s="43"/>
      <c r="I1134" s="221"/>
      <c r="J1134" s="43"/>
      <c r="K1134" s="43"/>
      <c r="L1134" s="47"/>
      <c r="M1134" s="222"/>
      <c r="N1134" s="223"/>
      <c r="O1134" s="87"/>
      <c r="P1134" s="87"/>
      <c r="Q1134" s="87"/>
      <c r="R1134" s="87"/>
      <c r="S1134" s="87"/>
      <c r="T1134" s="88"/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T1134" s="19" t="s">
        <v>130</v>
      </c>
      <c r="AU1134" s="19" t="s">
        <v>84</v>
      </c>
    </row>
    <row r="1135" s="13" customFormat="1">
      <c r="A1135" s="13"/>
      <c r="B1135" s="226"/>
      <c r="C1135" s="227"/>
      <c r="D1135" s="219" t="s">
        <v>132</v>
      </c>
      <c r="E1135" s="228" t="s">
        <v>21</v>
      </c>
      <c r="F1135" s="229" t="s">
        <v>1356</v>
      </c>
      <c r="G1135" s="227"/>
      <c r="H1135" s="230">
        <v>1.6000000000000001</v>
      </c>
      <c r="I1135" s="231"/>
      <c r="J1135" s="227"/>
      <c r="K1135" s="227"/>
      <c r="L1135" s="232"/>
      <c r="M1135" s="233"/>
      <c r="N1135" s="234"/>
      <c r="O1135" s="234"/>
      <c r="P1135" s="234"/>
      <c r="Q1135" s="234"/>
      <c r="R1135" s="234"/>
      <c r="S1135" s="234"/>
      <c r="T1135" s="235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6" t="s">
        <v>132</v>
      </c>
      <c r="AU1135" s="236" t="s">
        <v>84</v>
      </c>
      <c r="AV1135" s="13" t="s">
        <v>84</v>
      </c>
      <c r="AW1135" s="13" t="s">
        <v>36</v>
      </c>
      <c r="AX1135" s="13" t="s">
        <v>79</v>
      </c>
      <c r="AY1135" s="236" t="s">
        <v>118</v>
      </c>
    </row>
    <row r="1136" s="2" customFormat="1" ht="24.15" customHeight="1">
      <c r="A1136" s="41"/>
      <c r="B1136" s="42"/>
      <c r="C1136" s="206" t="s">
        <v>1357</v>
      </c>
      <c r="D1136" s="206" t="s">
        <v>121</v>
      </c>
      <c r="E1136" s="207" t="s">
        <v>1358</v>
      </c>
      <c r="F1136" s="208" t="s">
        <v>1359</v>
      </c>
      <c r="G1136" s="209" t="s">
        <v>136</v>
      </c>
      <c r="H1136" s="210">
        <v>1.6000000000000001</v>
      </c>
      <c r="I1136" s="211"/>
      <c r="J1136" s="212">
        <f>ROUND(I1136*H1136,2)</f>
        <v>0</v>
      </c>
      <c r="K1136" s="208" t="s">
        <v>125</v>
      </c>
      <c r="L1136" s="47"/>
      <c r="M1136" s="213" t="s">
        <v>21</v>
      </c>
      <c r="N1136" s="214" t="s">
        <v>45</v>
      </c>
      <c r="O1136" s="87"/>
      <c r="P1136" s="215">
        <f>O1136*H1136</f>
        <v>0</v>
      </c>
      <c r="Q1136" s="215">
        <v>0.00029</v>
      </c>
      <c r="R1136" s="215">
        <f>Q1136*H1136</f>
        <v>0.000464</v>
      </c>
      <c r="S1136" s="215">
        <v>0</v>
      </c>
      <c r="T1136" s="216">
        <f>S1136*H1136</f>
        <v>0</v>
      </c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R1136" s="217" t="s">
        <v>327</v>
      </c>
      <c r="AT1136" s="217" t="s">
        <v>121</v>
      </c>
      <c r="AU1136" s="217" t="s">
        <v>84</v>
      </c>
      <c r="AY1136" s="19" t="s">
        <v>118</v>
      </c>
      <c r="BE1136" s="218">
        <f>IF(N1136="základní",J1136,0)</f>
        <v>0</v>
      </c>
      <c r="BF1136" s="218">
        <f>IF(N1136="snížená",J1136,0)</f>
        <v>0</v>
      </c>
      <c r="BG1136" s="218">
        <f>IF(N1136="zákl. přenesená",J1136,0)</f>
        <v>0</v>
      </c>
      <c r="BH1136" s="218">
        <f>IF(N1136="sníž. přenesená",J1136,0)</f>
        <v>0</v>
      </c>
      <c r="BI1136" s="218">
        <f>IF(N1136="nulová",J1136,0)</f>
        <v>0</v>
      </c>
      <c r="BJ1136" s="19" t="s">
        <v>79</v>
      </c>
      <c r="BK1136" s="218">
        <f>ROUND(I1136*H1136,2)</f>
        <v>0</v>
      </c>
      <c r="BL1136" s="19" t="s">
        <v>327</v>
      </c>
      <c r="BM1136" s="217" t="s">
        <v>1360</v>
      </c>
    </row>
    <row r="1137" s="2" customFormat="1">
      <c r="A1137" s="41"/>
      <c r="B1137" s="42"/>
      <c r="C1137" s="43"/>
      <c r="D1137" s="219" t="s">
        <v>128</v>
      </c>
      <c r="E1137" s="43"/>
      <c r="F1137" s="220" t="s">
        <v>1361</v>
      </c>
      <c r="G1137" s="43"/>
      <c r="H1137" s="43"/>
      <c r="I1137" s="221"/>
      <c r="J1137" s="43"/>
      <c r="K1137" s="43"/>
      <c r="L1137" s="47"/>
      <c r="M1137" s="222"/>
      <c r="N1137" s="223"/>
      <c r="O1137" s="87"/>
      <c r="P1137" s="87"/>
      <c r="Q1137" s="87"/>
      <c r="R1137" s="87"/>
      <c r="S1137" s="87"/>
      <c r="T1137" s="88"/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T1137" s="19" t="s">
        <v>128</v>
      </c>
      <c r="AU1137" s="19" t="s">
        <v>84</v>
      </c>
    </row>
    <row r="1138" s="2" customFormat="1">
      <c r="A1138" s="41"/>
      <c r="B1138" s="42"/>
      <c r="C1138" s="43"/>
      <c r="D1138" s="224" t="s">
        <v>130</v>
      </c>
      <c r="E1138" s="43"/>
      <c r="F1138" s="225" t="s">
        <v>1362</v>
      </c>
      <c r="G1138" s="43"/>
      <c r="H1138" s="43"/>
      <c r="I1138" s="221"/>
      <c r="J1138" s="43"/>
      <c r="K1138" s="43"/>
      <c r="L1138" s="47"/>
      <c r="M1138" s="222"/>
      <c r="N1138" s="223"/>
      <c r="O1138" s="87"/>
      <c r="P1138" s="87"/>
      <c r="Q1138" s="87"/>
      <c r="R1138" s="87"/>
      <c r="S1138" s="87"/>
      <c r="T1138" s="88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T1138" s="19" t="s">
        <v>130</v>
      </c>
      <c r="AU1138" s="19" t="s">
        <v>84</v>
      </c>
    </row>
    <row r="1139" s="13" customFormat="1">
      <c r="A1139" s="13"/>
      <c r="B1139" s="226"/>
      <c r="C1139" s="227"/>
      <c r="D1139" s="219" t="s">
        <v>132</v>
      </c>
      <c r="E1139" s="228" t="s">
        <v>21</v>
      </c>
      <c r="F1139" s="229" t="s">
        <v>1356</v>
      </c>
      <c r="G1139" s="227"/>
      <c r="H1139" s="230">
        <v>1.6000000000000001</v>
      </c>
      <c r="I1139" s="231"/>
      <c r="J1139" s="227"/>
      <c r="K1139" s="227"/>
      <c r="L1139" s="232"/>
      <c r="M1139" s="233"/>
      <c r="N1139" s="234"/>
      <c r="O1139" s="234"/>
      <c r="P1139" s="234"/>
      <c r="Q1139" s="234"/>
      <c r="R1139" s="234"/>
      <c r="S1139" s="234"/>
      <c r="T1139" s="235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6" t="s">
        <v>132</v>
      </c>
      <c r="AU1139" s="236" t="s">
        <v>84</v>
      </c>
      <c r="AV1139" s="13" t="s">
        <v>84</v>
      </c>
      <c r="AW1139" s="13" t="s">
        <v>36</v>
      </c>
      <c r="AX1139" s="13" t="s">
        <v>79</v>
      </c>
      <c r="AY1139" s="236" t="s">
        <v>118</v>
      </c>
    </row>
    <row r="1140" s="2" customFormat="1" ht="24.15" customHeight="1">
      <c r="A1140" s="41"/>
      <c r="B1140" s="42"/>
      <c r="C1140" s="206" t="s">
        <v>1363</v>
      </c>
      <c r="D1140" s="206" t="s">
        <v>121</v>
      </c>
      <c r="E1140" s="207" t="s">
        <v>1364</v>
      </c>
      <c r="F1140" s="208" t="s">
        <v>1365</v>
      </c>
      <c r="G1140" s="209" t="s">
        <v>136</v>
      </c>
      <c r="H1140" s="210">
        <v>137.27699999999999</v>
      </c>
      <c r="I1140" s="211"/>
      <c r="J1140" s="212">
        <f>ROUND(I1140*H1140,2)</f>
        <v>0</v>
      </c>
      <c r="K1140" s="208" t="s">
        <v>21</v>
      </c>
      <c r="L1140" s="47"/>
      <c r="M1140" s="213" t="s">
        <v>21</v>
      </c>
      <c r="N1140" s="214" t="s">
        <v>45</v>
      </c>
      <c r="O1140" s="87"/>
      <c r="P1140" s="215">
        <f>O1140*H1140</f>
        <v>0</v>
      </c>
      <c r="Q1140" s="215">
        <v>0.00029</v>
      </c>
      <c r="R1140" s="215">
        <f>Q1140*H1140</f>
        <v>0.039810329999999998</v>
      </c>
      <c r="S1140" s="215">
        <v>0</v>
      </c>
      <c r="T1140" s="216">
        <f>S1140*H1140</f>
        <v>0</v>
      </c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R1140" s="217" t="s">
        <v>327</v>
      </c>
      <c r="AT1140" s="217" t="s">
        <v>121</v>
      </c>
      <c r="AU1140" s="217" t="s">
        <v>84</v>
      </c>
      <c r="AY1140" s="19" t="s">
        <v>118</v>
      </c>
      <c r="BE1140" s="218">
        <f>IF(N1140="základní",J1140,0)</f>
        <v>0</v>
      </c>
      <c r="BF1140" s="218">
        <f>IF(N1140="snížená",J1140,0)</f>
        <v>0</v>
      </c>
      <c r="BG1140" s="218">
        <f>IF(N1140="zákl. přenesená",J1140,0)</f>
        <v>0</v>
      </c>
      <c r="BH1140" s="218">
        <f>IF(N1140="sníž. přenesená",J1140,0)</f>
        <v>0</v>
      </c>
      <c r="BI1140" s="218">
        <f>IF(N1140="nulová",J1140,0)</f>
        <v>0</v>
      </c>
      <c r="BJ1140" s="19" t="s">
        <v>79</v>
      </c>
      <c r="BK1140" s="218">
        <f>ROUND(I1140*H1140,2)</f>
        <v>0</v>
      </c>
      <c r="BL1140" s="19" t="s">
        <v>327</v>
      </c>
      <c r="BM1140" s="217" t="s">
        <v>1366</v>
      </c>
    </row>
    <row r="1141" s="2" customFormat="1">
      <c r="A1141" s="41"/>
      <c r="B1141" s="42"/>
      <c r="C1141" s="43"/>
      <c r="D1141" s="219" t="s">
        <v>128</v>
      </c>
      <c r="E1141" s="43"/>
      <c r="F1141" s="220" t="s">
        <v>1365</v>
      </c>
      <c r="G1141" s="43"/>
      <c r="H1141" s="43"/>
      <c r="I1141" s="221"/>
      <c r="J1141" s="43"/>
      <c r="K1141" s="43"/>
      <c r="L1141" s="47"/>
      <c r="M1141" s="222"/>
      <c r="N1141" s="223"/>
      <c r="O1141" s="87"/>
      <c r="P1141" s="87"/>
      <c r="Q1141" s="87"/>
      <c r="R1141" s="87"/>
      <c r="S1141" s="87"/>
      <c r="T1141" s="88"/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T1141" s="19" t="s">
        <v>128</v>
      </c>
      <c r="AU1141" s="19" t="s">
        <v>84</v>
      </c>
    </row>
    <row r="1142" s="15" customFormat="1">
      <c r="A1142" s="15"/>
      <c r="B1142" s="248"/>
      <c r="C1142" s="249"/>
      <c r="D1142" s="219" t="s">
        <v>132</v>
      </c>
      <c r="E1142" s="250" t="s">
        <v>21</v>
      </c>
      <c r="F1142" s="251" t="s">
        <v>1367</v>
      </c>
      <c r="G1142" s="249"/>
      <c r="H1142" s="250" t="s">
        <v>21</v>
      </c>
      <c r="I1142" s="252"/>
      <c r="J1142" s="249"/>
      <c r="K1142" s="249"/>
      <c r="L1142" s="253"/>
      <c r="M1142" s="254"/>
      <c r="N1142" s="255"/>
      <c r="O1142" s="255"/>
      <c r="P1142" s="255"/>
      <c r="Q1142" s="255"/>
      <c r="R1142" s="255"/>
      <c r="S1142" s="255"/>
      <c r="T1142" s="256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57" t="s">
        <v>132</v>
      </c>
      <c r="AU1142" s="257" t="s">
        <v>84</v>
      </c>
      <c r="AV1142" s="15" t="s">
        <v>79</v>
      </c>
      <c r="AW1142" s="15" t="s">
        <v>36</v>
      </c>
      <c r="AX1142" s="15" t="s">
        <v>74</v>
      </c>
      <c r="AY1142" s="257" t="s">
        <v>118</v>
      </c>
    </row>
    <row r="1143" s="13" customFormat="1">
      <c r="A1143" s="13"/>
      <c r="B1143" s="226"/>
      <c r="C1143" s="227"/>
      <c r="D1143" s="219" t="s">
        <v>132</v>
      </c>
      <c r="E1143" s="228" t="s">
        <v>21</v>
      </c>
      <c r="F1143" s="229" t="s">
        <v>1368</v>
      </c>
      <c r="G1143" s="227"/>
      <c r="H1143" s="230">
        <v>7.6799999999999997</v>
      </c>
      <c r="I1143" s="231"/>
      <c r="J1143" s="227"/>
      <c r="K1143" s="227"/>
      <c r="L1143" s="232"/>
      <c r="M1143" s="233"/>
      <c r="N1143" s="234"/>
      <c r="O1143" s="234"/>
      <c r="P1143" s="234"/>
      <c r="Q1143" s="234"/>
      <c r="R1143" s="234"/>
      <c r="S1143" s="234"/>
      <c r="T1143" s="235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6" t="s">
        <v>132</v>
      </c>
      <c r="AU1143" s="236" t="s">
        <v>84</v>
      </c>
      <c r="AV1143" s="13" t="s">
        <v>84</v>
      </c>
      <c r="AW1143" s="13" t="s">
        <v>36</v>
      </c>
      <c r="AX1143" s="13" t="s">
        <v>74</v>
      </c>
      <c r="AY1143" s="236" t="s">
        <v>118</v>
      </c>
    </row>
    <row r="1144" s="13" customFormat="1">
      <c r="A1144" s="13"/>
      <c r="B1144" s="226"/>
      <c r="C1144" s="227"/>
      <c r="D1144" s="219" t="s">
        <v>132</v>
      </c>
      <c r="E1144" s="228" t="s">
        <v>21</v>
      </c>
      <c r="F1144" s="229" t="s">
        <v>1369</v>
      </c>
      <c r="G1144" s="227"/>
      <c r="H1144" s="230">
        <v>7.6799999999999997</v>
      </c>
      <c r="I1144" s="231"/>
      <c r="J1144" s="227"/>
      <c r="K1144" s="227"/>
      <c r="L1144" s="232"/>
      <c r="M1144" s="233"/>
      <c r="N1144" s="234"/>
      <c r="O1144" s="234"/>
      <c r="P1144" s="234"/>
      <c r="Q1144" s="234"/>
      <c r="R1144" s="234"/>
      <c r="S1144" s="234"/>
      <c r="T1144" s="235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6" t="s">
        <v>132</v>
      </c>
      <c r="AU1144" s="236" t="s">
        <v>84</v>
      </c>
      <c r="AV1144" s="13" t="s">
        <v>84</v>
      </c>
      <c r="AW1144" s="13" t="s">
        <v>36</v>
      </c>
      <c r="AX1144" s="13" t="s">
        <v>74</v>
      </c>
      <c r="AY1144" s="236" t="s">
        <v>118</v>
      </c>
    </row>
    <row r="1145" s="13" customFormat="1">
      <c r="A1145" s="13"/>
      <c r="B1145" s="226"/>
      <c r="C1145" s="227"/>
      <c r="D1145" s="219" t="s">
        <v>132</v>
      </c>
      <c r="E1145" s="228" t="s">
        <v>21</v>
      </c>
      <c r="F1145" s="229" t="s">
        <v>1370</v>
      </c>
      <c r="G1145" s="227"/>
      <c r="H1145" s="230">
        <v>1.2350000000000001</v>
      </c>
      <c r="I1145" s="231"/>
      <c r="J1145" s="227"/>
      <c r="K1145" s="227"/>
      <c r="L1145" s="232"/>
      <c r="M1145" s="233"/>
      <c r="N1145" s="234"/>
      <c r="O1145" s="234"/>
      <c r="P1145" s="234"/>
      <c r="Q1145" s="234"/>
      <c r="R1145" s="234"/>
      <c r="S1145" s="234"/>
      <c r="T1145" s="235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6" t="s">
        <v>132</v>
      </c>
      <c r="AU1145" s="236" t="s">
        <v>84</v>
      </c>
      <c r="AV1145" s="13" t="s">
        <v>84</v>
      </c>
      <c r="AW1145" s="13" t="s">
        <v>36</v>
      </c>
      <c r="AX1145" s="13" t="s">
        <v>74</v>
      </c>
      <c r="AY1145" s="236" t="s">
        <v>118</v>
      </c>
    </row>
    <row r="1146" s="13" customFormat="1">
      <c r="A1146" s="13"/>
      <c r="B1146" s="226"/>
      <c r="C1146" s="227"/>
      <c r="D1146" s="219" t="s">
        <v>132</v>
      </c>
      <c r="E1146" s="228" t="s">
        <v>21</v>
      </c>
      <c r="F1146" s="229" t="s">
        <v>1371</v>
      </c>
      <c r="G1146" s="227"/>
      <c r="H1146" s="230">
        <v>1.2350000000000001</v>
      </c>
      <c r="I1146" s="231"/>
      <c r="J1146" s="227"/>
      <c r="K1146" s="227"/>
      <c r="L1146" s="232"/>
      <c r="M1146" s="233"/>
      <c r="N1146" s="234"/>
      <c r="O1146" s="234"/>
      <c r="P1146" s="234"/>
      <c r="Q1146" s="234"/>
      <c r="R1146" s="234"/>
      <c r="S1146" s="234"/>
      <c r="T1146" s="235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6" t="s">
        <v>132</v>
      </c>
      <c r="AU1146" s="236" t="s">
        <v>84</v>
      </c>
      <c r="AV1146" s="13" t="s">
        <v>84</v>
      </c>
      <c r="AW1146" s="13" t="s">
        <v>36</v>
      </c>
      <c r="AX1146" s="13" t="s">
        <v>74</v>
      </c>
      <c r="AY1146" s="236" t="s">
        <v>118</v>
      </c>
    </row>
    <row r="1147" s="13" customFormat="1">
      <c r="A1147" s="13"/>
      <c r="B1147" s="226"/>
      <c r="C1147" s="227"/>
      <c r="D1147" s="219" t="s">
        <v>132</v>
      </c>
      <c r="E1147" s="228" t="s">
        <v>21</v>
      </c>
      <c r="F1147" s="229" t="s">
        <v>1372</v>
      </c>
      <c r="G1147" s="227"/>
      <c r="H1147" s="230">
        <v>1.5520000000000001</v>
      </c>
      <c r="I1147" s="231"/>
      <c r="J1147" s="227"/>
      <c r="K1147" s="227"/>
      <c r="L1147" s="232"/>
      <c r="M1147" s="233"/>
      <c r="N1147" s="234"/>
      <c r="O1147" s="234"/>
      <c r="P1147" s="234"/>
      <c r="Q1147" s="234"/>
      <c r="R1147" s="234"/>
      <c r="S1147" s="234"/>
      <c r="T1147" s="235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6" t="s">
        <v>132</v>
      </c>
      <c r="AU1147" s="236" t="s">
        <v>84</v>
      </c>
      <c r="AV1147" s="13" t="s">
        <v>84</v>
      </c>
      <c r="AW1147" s="13" t="s">
        <v>36</v>
      </c>
      <c r="AX1147" s="13" t="s">
        <v>74</v>
      </c>
      <c r="AY1147" s="236" t="s">
        <v>118</v>
      </c>
    </row>
    <row r="1148" s="13" customFormat="1">
      <c r="A1148" s="13"/>
      <c r="B1148" s="226"/>
      <c r="C1148" s="227"/>
      <c r="D1148" s="219" t="s">
        <v>132</v>
      </c>
      <c r="E1148" s="228" t="s">
        <v>21</v>
      </c>
      <c r="F1148" s="229" t="s">
        <v>1373</v>
      </c>
      <c r="G1148" s="227"/>
      <c r="H1148" s="230">
        <v>1.5620000000000001</v>
      </c>
      <c r="I1148" s="231"/>
      <c r="J1148" s="227"/>
      <c r="K1148" s="227"/>
      <c r="L1148" s="232"/>
      <c r="M1148" s="233"/>
      <c r="N1148" s="234"/>
      <c r="O1148" s="234"/>
      <c r="P1148" s="234"/>
      <c r="Q1148" s="234"/>
      <c r="R1148" s="234"/>
      <c r="S1148" s="234"/>
      <c r="T1148" s="235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6" t="s">
        <v>132</v>
      </c>
      <c r="AU1148" s="236" t="s">
        <v>84</v>
      </c>
      <c r="AV1148" s="13" t="s">
        <v>84</v>
      </c>
      <c r="AW1148" s="13" t="s">
        <v>36</v>
      </c>
      <c r="AX1148" s="13" t="s">
        <v>74</v>
      </c>
      <c r="AY1148" s="236" t="s">
        <v>118</v>
      </c>
    </row>
    <row r="1149" s="13" customFormat="1">
      <c r="A1149" s="13"/>
      <c r="B1149" s="226"/>
      <c r="C1149" s="227"/>
      <c r="D1149" s="219" t="s">
        <v>132</v>
      </c>
      <c r="E1149" s="228" t="s">
        <v>21</v>
      </c>
      <c r="F1149" s="229" t="s">
        <v>1374</v>
      </c>
      <c r="G1149" s="227"/>
      <c r="H1149" s="230">
        <v>3.3279999999999998</v>
      </c>
      <c r="I1149" s="231"/>
      <c r="J1149" s="227"/>
      <c r="K1149" s="227"/>
      <c r="L1149" s="232"/>
      <c r="M1149" s="233"/>
      <c r="N1149" s="234"/>
      <c r="O1149" s="234"/>
      <c r="P1149" s="234"/>
      <c r="Q1149" s="234"/>
      <c r="R1149" s="234"/>
      <c r="S1149" s="234"/>
      <c r="T1149" s="23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6" t="s">
        <v>132</v>
      </c>
      <c r="AU1149" s="236" t="s">
        <v>84</v>
      </c>
      <c r="AV1149" s="13" t="s">
        <v>84</v>
      </c>
      <c r="AW1149" s="13" t="s">
        <v>36</v>
      </c>
      <c r="AX1149" s="13" t="s">
        <v>74</v>
      </c>
      <c r="AY1149" s="236" t="s">
        <v>118</v>
      </c>
    </row>
    <row r="1150" s="13" customFormat="1">
      <c r="A1150" s="13"/>
      <c r="B1150" s="226"/>
      <c r="C1150" s="227"/>
      <c r="D1150" s="219" t="s">
        <v>132</v>
      </c>
      <c r="E1150" s="228" t="s">
        <v>21</v>
      </c>
      <c r="F1150" s="229" t="s">
        <v>1375</v>
      </c>
      <c r="G1150" s="227"/>
      <c r="H1150" s="230">
        <v>1.5620000000000001</v>
      </c>
      <c r="I1150" s="231"/>
      <c r="J1150" s="227"/>
      <c r="K1150" s="227"/>
      <c r="L1150" s="232"/>
      <c r="M1150" s="233"/>
      <c r="N1150" s="234"/>
      <c r="O1150" s="234"/>
      <c r="P1150" s="234"/>
      <c r="Q1150" s="234"/>
      <c r="R1150" s="234"/>
      <c r="S1150" s="234"/>
      <c r="T1150" s="235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6" t="s">
        <v>132</v>
      </c>
      <c r="AU1150" s="236" t="s">
        <v>84</v>
      </c>
      <c r="AV1150" s="13" t="s">
        <v>84</v>
      </c>
      <c r="AW1150" s="13" t="s">
        <v>36</v>
      </c>
      <c r="AX1150" s="13" t="s">
        <v>74</v>
      </c>
      <c r="AY1150" s="236" t="s">
        <v>118</v>
      </c>
    </row>
    <row r="1151" s="13" customFormat="1">
      <c r="A1151" s="13"/>
      <c r="B1151" s="226"/>
      <c r="C1151" s="227"/>
      <c r="D1151" s="219" t="s">
        <v>132</v>
      </c>
      <c r="E1151" s="228" t="s">
        <v>21</v>
      </c>
      <c r="F1151" s="229" t="s">
        <v>1376</v>
      </c>
      <c r="G1151" s="227"/>
      <c r="H1151" s="230">
        <v>1.536</v>
      </c>
      <c r="I1151" s="231"/>
      <c r="J1151" s="227"/>
      <c r="K1151" s="227"/>
      <c r="L1151" s="232"/>
      <c r="M1151" s="233"/>
      <c r="N1151" s="234"/>
      <c r="O1151" s="234"/>
      <c r="P1151" s="234"/>
      <c r="Q1151" s="234"/>
      <c r="R1151" s="234"/>
      <c r="S1151" s="234"/>
      <c r="T1151" s="235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6" t="s">
        <v>132</v>
      </c>
      <c r="AU1151" s="236" t="s">
        <v>84</v>
      </c>
      <c r="AV1151" s="13" t="s">
        <v>84</v>
      </c>
      <c r="AW1151" s="13" t="s">
        <v>36</v>
      </c>
      <c r="AX1151" s="13" t="s">
        <v>74</v>
      </c>
      <c r="AY1151" s="236" t="s">
        <v>118</v>
      </c>
    </row>
    <row r="1152" s="13" customFormat="1">
      <c r="A1152" s="13"/>
      <c r="B1152" s="226"/>
      <c r="C1152" s="227"/>
      <c r="D1152" s="219" t="s">
        <v>132</v>
      </c>
      <c r="E1152" s="228" t="s">
        <v>21</v>
      </c>
      <c r="F1152" s="229" t="s">
        <v>1377</v>
      </c>
      <c r="G1152" s="227"/>
      <c r="H1152" s="230">
        <v>0.85499999999999998</v>
      </c>
      <c r="I1152" s="231"/>
      <c r="J1152" s="227"/>
      <c r="K1152" s="227"/>
      <c r="L1152" s="232"/>
      <c r="M1152" s="233"/>
      <c r="N1152" s="234"/>
      <c r="O1152" s="234"/>
      <c r="P1152" s="234"/>
      <c r="Q1152" s="234"/>
      <c r="R1152" s="234"/>
      <c r="S1152" s="234"/>
      <c r="T1152" s="235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36" t="s">
        <v>132</v>
      </c>
      <c r="AU1152" s="236" t="s">
        <v>84</v>
      </c>
      <c r="AV1152" s="13" t="s">
        <v>84</v>
      </c>
      <c r="AW1152" s="13" t="s">
        <v>36</v>
      </c>
      <c r="AX1152" s="13" t="s">
        <v>74</v>
      </c>
      <c r="AY1152" s="236" t="s">
        <v>118</v>
      </c>
    </row>
    <row r="1153" s="13" customFormat="1">
      <c r="A1153" s="13"/>
      <c r="B1153" s="226"/>
      <c r="C1153" s="227"/>
      <c r="D1153" s="219" t="s">
        <v>132</v>
      </c>
      <c r="E1153" s="228" t="s">
        <v>21</v>
      </c>
      <c r="F1153" s="229" t="s">
        <v>1378</v>
      </c>
      <c r="G1153" s="227"/>
      <c r="H1153" s="230">
        <v>0.85499999999999998</v>
      </c>
      <c r="I1153" s="231"/>
      <c r="J1153" s="227"/>
      <c r="K1153" s="227"/>
      <c r="L1153" s="232"/>
      <c r="M1153" s="233"/>
      <c r="N1153" s="234"/>
      <c r="O1153" s="234"/>
      <c r="P1153" s="234"/>
      <c r="Q1153" s="234"/>
      <c r="R1153" s="234"/>
      <c r="S1153" s="234"/>
      <c r="T1153" s="235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6" t="s">
        <v>132</v>
      </c>
      <c r="AU1153" s="236" t="s">
        <v>84</v>
      </c>
      <c r="AV1153" s="13" t="s">
        <v>84</v>
      </c>
      <c r="AW1153" s="13" t="s">
        <v>36</v>
      </c>
      <c r="AX1153" s="13" t="s">
        <v>74</v>
      </c>
      <c r="AY1153" s="236" t="s">
        <v>118</v>
      </c>
    </row>
    <row r="1154" s="13" customFormat="1">
      <c r="A1154" s="13"/>
      <c r="B1154" s="226"/>
      <c r="C1154" s="227"/>
      <c r="D1154" s="219" t="s">
        <v>132</v>
      </c>
      <c r="E1154" s="228" t="s">
        <v>21</v>
      </c>
      <c r="F1154" s="229" t="s">
        <v>1379</v>
      </c>
      <c r="G1154" s="227"/>
      <c r="H1154" s="230">
        <v>23.52</v>
      </c>
      <c r="I1154" s="231"/>
      <c r="J1154" s="227"/>
      <c r="K1154" s="227"/>
      <c r="L1154" s="232"/>
      <c r="M1154" s="233"/>
      <c r="N1154" s="234"/>
      <c r="O1154" s="234"/>
      <c r="P1154" s="234"/>
      <c r="Q1154" s="234"/>
      <c r="R1154" s="234"/>
      <c r="S1154" s="234"/>
      <c r="T1154" s="235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6" t="s">
        <v>132</v>
      </c>
      <c r="AU1154" s="236" t="s">
        <v>84</v>
      </c>
      <c r="AV1154" s="13" t="s">
        <v>84</v>
      </c>
      <c r="AW1154" s="13" t="s">
        <v>36</v>
      </c>
      <c r="AX1154" s="13" t="s">
        <v>74</v>
      </c>
      <c r="AY1154" s="236" t="s">
        <v>118</v>
      </c>
    </row>
    <row r="1155" s="13" customFormat="1">
      <c r="A1155" s="13"/>
      <c r="B1155" s="226"/>
      <c r="C1155" s="227"/>
      <c r="D1155" s="219" t="s">
        <v>132</v>
      </c>
      <c r="E1155" s="228" t="s">
        <v>21</v>
      </c>
      <c r="F1155" s="229" t="s">
        <v>1380</v>
      </c>
      <c r="G1155" s="227"/>
      <c r="H1155" s="230">
        <v>6.6559999999999997</v>
      </c>
      <c r="I1155" s="231"/>
      <c r="J1155" s="227"/>
      <c r="K1155" s="227"/>
      <c r="L1155" s="232"/>
      <c r="M1155" s="233"/>
      <c r="N1155" s="234"/>
      <c r="O1155" s="234"/>
      <c r="P1155" s="234"/>
      <c r="Q1155" s="234"/>
      <c r="R1155" s="234"/>
      <c r="S1155" s="234"/>
      <c r="T1155" s="235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6" t="s">
        <v>132</v>
      </c>
      <c r="AU1155" s="236" t="s">
        <v>84</v>
      </c>
      <c r="AV1155" s="13" t="s">
        <v>84</v>
      </c>
      <c r="AW1155" s="13" t="s">
        <v>36</v>
      </c>
      <c r="AX1155" s="13" t="s">
        <v>74</v>
      </c>
      <c r="AY1155" s="236" t="s">
        <v>118</v>
      </c>
    </row>
    <row r="1156" s="13" customFormat="1">
      <c r="A1156" s="13"/>
      <c r="B1156" s="226"/>
      <c r="C1156" s="227"/>
      <c r="D1156" s="219" t="s">
        <v>132</v>
      </c>
      <c r="E1156" s="228" t="s">
        <v>21</v>
      </c>
      <c r="F1156" s="229" t="s">
        <v>1381</v>
      </c>
      <c r="G1156" s="227"/>
      <c r="H1156" s="230">
        <v>2.2799999999999998</v>
      </c>
      <c r="I1156" s="231"/>
      <c r="J1156" s="227"/>
      <c r="K1156" s="227"/>
      <c r="L1156" s="232"/>
      <c r="M1156" s="233"/>
      <c r="N1156" s="234"/>
      <c r="O1156" s="234"/>
      <c r="P1156" s="234"/>
      <c r="Q1156" s="234"/>
      <c r="R1156" s="234"/>
      <c r="S1156" s="234"/>
      <c r="T1156" s="235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6" t="s">
        <v>132</v>
      </c>
      <c r="AU1156" s="236" t="s">
        <v>84</v>
      </c>
      <c r="AV1156" s="13" t="s">
        <v>84</v>
      </c>
      <c r="AW1156" s="13" t="s">
        <v>36</v>
      </c>
      <c r="AX1156" s="13" t="s">
        <v>74</v>
      </c>
      <c r="AY1156" s="236" t="s">
        <v>118</v>
      </c>
    </row>
    <row r="1157" s="13" customFormat="1">
      <c r="A1157" s="13"/>
      <c r="B1157" s="226"/>
      <c r="C1157" s="227"/>
      <c r="D1157" s="219" t="s">
        <v>132</v>
      </c>
      <c r="E1157" s="228" t="s">
        <v>21</v>
      </c>
      <c r="F1157" s="229" t="s">
        <v>1382</v>
      </c>
      <c r="G1157" s="227"/>
      <c r="H1157" s="230">
        <v>2.2799999999999998</v>
      </c>
      <c r="I1157" s="231"/>
      <c r="J1157" s="227"/>
      <c r="K1157" s="227"/>
      <c r="L1157" s="232"/>
      <c r="M1157" s="233"/>
      <c r="N1157" s="234"/>
      <c r="O1157" s="234"/>
      <c r="P1157" s="234"/>
      <c r="Q1157" s="234"/>
      <c r="R1157" s="234"/>
      <c r="S1157" s="234"/>
      <c r="T1157" s="235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6" t="s">
        <v>132</v>
      </c>
      <c r="AU1157" s="236" t="s">
        <v>84</v>
      </c>
      <c r="AV1157" s="13" t="s">
        <v>84</v>
      </c>
      <c r="AW1157" s="13" t="s">
        <v>36</v>
      </c>
      <c r="AX1157" s="13" t="s">
        <v>74</v>
      </c>
      <c r="AY1157" s="236" t="s">
        <v>118</v>
      </c>
    </row>
    <row r="1158" s="13" customFormat="1">
      <c r="A1158" s="13"/>
      <c r="B1158" s="226"/>
      <c r="C1158" s="227"/>
      <c r="D1158" s="219" t="s">
        <v>132</v>
      </c>
      <c r="E1158" s="228" t="s">
        <v>21</v>
      </c>
      <c r="F1158" s="229" t="s">
        <v>1383</v>
      </c>
      <c r="G1158" s="227"/>
      <c r="H1158" s="230">
        <v>4.992</v>
      </c>
      <c r="I1158" s="231"/>
      <c r="J1158" s="227"/>
      <c r="K1158" s="227"/>
      <c r="L1158" s="232"/>
      <c r="M1158" s="233"/>
      <c r="N1158" s="234"/>
      <c r="O1158" s="234"/>
      <c r="P1158" s="234"/>
      <c r="Q1158" s="234"/>
      <c r="R1158" s="234"/>
      <c r="S1158" s="234"/>
      <c r="T1158" s="235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6" t="s">
        <v>132</v>
      </c>
      <c r="AU1158" s="236" t="s">
        <v>84</v>
      </c>
      <c r="AV1158" s="13" t="s">
        <v>84</v>
      </c>
      <c r="AW1158" s="13" t="s">
        <v>36</v>
      </c>
      <c r="AX1158" s="13" t="s">
        <v>74</v>
      </c>
      <c r="AY1158" s="236" t="s">
        <v>118</v>
      </c>
    </row>
    <row r="1159" s="13" customFormat="1">
      <c r="A1159" s="13"/>
      <c r="B1159" s="226"/>
      <c r="C1159" s="227"/>
      <c r="D1159" s="219" t="s">
        <v>132</v>
      </c>
      <c r="E1159" s="228" t="s">
        <v>21</v>
      </c>
      <c r="F1159" s="229" t="s">
        <v>1384</v>
      </c>
      <c r="G1159" s="227"/>
      <c r="H1159" s="230">
        <v>1.0720000000000001</v>
      </c>
      <c r="I1159" s="231"/>
      <c r="J1159" s="227"/>
      <c r="K1159" s="227"/>
      <c r="L1159" s="232"/>
      <c r="M1159" s="233"/>
      <c r="N1159" s="234"/>
      <c r="O1159" s="234"/>
      <c r="P1159" s="234"/>
      <c r="Q1159" s="234"/>
      <c r="R1159" s="234"/>
      <c r="S1159" s="234"/>
      <c r="T1159" s="235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6" t="s">
        <v>132</v>
      </c>
      <c r="AU1159" s="236" t="s">
        <v>84</v>
      </c>
      <c r="AV1159" s="13" t="s">
        <v>84</v>
      </c>
      <c r="AW1159" s="13" t="s">
        <v>36</v>
      </c>
      <c r="AX1159" s="13" t="s">
        <v>74</v>
      </c>
      <c r="AY1159" s="236" t="s">
        <v>118</v>
      </c>
    </row>
    <row r="1160" s="13" customFormat="1">
      <c r="A1160" s="13"/>
      <c r="B1160" s="226"/>
      <c r="C1160" s="227"/>
      <c r="D1160" s="219" t="s">
        <v>132</v>
      </c>
      <c r="E1160" s="228" t="s">
        <v>21</v>
      </c>
      <c r="F1160" s="229" t="s">
        <v>1385</v>
      </c>
      <c r="G1160" s="227"/>
      <c r="H1160" s="230">
        <v>1.6639999999999999</v>
      </c>
      <c r="I1160" s="231"/>
      <c r="J1160" s="227"/>
      <c r="K1160" s="227"/>
      <c r="L1160" s="232"/>
      <c r="M1160" s="233"/>
      <c r="N1160" s="234"/>
      <c r="O1160" s="234"/>
      <c r="P1160" s="234"/>
      <c r="Q1160" s="234"/>
      <c r="R1160" s="234"/>
      <c r="S1160" s="234"/>
      <c r="T1160" s="235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6" t="s">
        <v>132</v>
      </c>
      <c r="AU1160" s="236" t="s">
        <v>84</v>
      </c>
      <c r="AV1160" s="13" t="s">
        <v>84</v>
      </c>
      <c r="AW1160" s="13" t="s">
        <v>36</v>
      </c>
      <c r="AX1160" s="13" t="s">
        <v>74</v>
      </c>
      <c r="AY1160" s="236" t="s">
        <v>118</v>
      </c>
    </row>
    <row r="1161" s="13" customFormat="1">
      <c r="A1161" s="13"/>
      <c r="B1161" s="226"/>
      <c r="C1161" s="227"/>
      <c r="D1161" s="219" t="s">
        <v>132</v>
      </c>
      <c r="E1161" s="228" t="s">
        <v>21</v>
      </c>
      <c r="F1161" s="229" t="s">
        <v>1386</v>
      </c>
      <c r="G1161" s="227"/>
      <c r="H1161" s="230">
        <v>0.83199999999999996</v>
      </c>
      <c r="I1161" s="231"/>
      <c r="J1161" s="227"/>
      <c r="K1161" s="227"/>
      <c r="L1161" s="232"/>
      <c r="M1161" s="233"/>
      <c r="N1161" s="234"/>
      <c r="O1161" s="234"/>
      <c r="P1161" s="234"/>
      <c r="Q1161" s="234"/>
      <c r="R1161" s="234"/>
      <c r="S1161" s="234"/>
      <c r="T1161" s="235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6" t="s">
        <v>132</v>
      </c>
      <c r="AU1161" s="236" t="s">
        <v>84</v>
      </c>
      <c r="AV1161" s="13" t="s">
        <v>84</v>
      </c>
      <c r="AW1161" s="13" t="s">
        <v>36</v>
      </c>
      <c r="AX1161" s="13" t="s">
        <v>74</v>
      </c>
      <c r="AY1161" s="236" t="s">
        <v>118</v>
      </c>
    </row>
    <row r="1162" s="13" customFormat="1">
      <c r="A1162" s="13"/>
      <c r="B1162" s="226"/>
      <c r="C1162" s="227"/>
      <c r="D1162" s="219" t="s">
        <v>132</v>
      </c>
      <c r="E1162" s="228" t="s">
        <v>21</v>
      </c>
      <c r="F1162" s="229" t="s">
        <v>1387</v>
      </c>
      <c r="G1162" s="227"/>
      <c r="H1162" s="230">
        <v>1.0880000000000001</v>
      </c>
      <c r="I1162" s="231"/>
      <c r="J1162" s="227"/>
      <c r="K1162" s="227"/>
      <c r="L1162" s="232"/>
      <c r="M1162" s="233"/>
      <c r="N1162" s="234"/>
      <c r="O1162" s="234"/>
      <c r="P1162" s="234"/>
      <c r="Q1162" s="234"/>
      <c r="R1162" s="234"/>
      <c r="S1162" s="234"/>
      <c r="T1162" s="235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6" t="s">
        <v>132</v>
      </c>
      <c r="AU1162" s="236" t="s">
        <v>84</v>
      </c>
      <c r="AV1162" s="13" t="s">
        <v>84</v>
      </c>
      <c r="AW1162" s="13" t="s">
        <v>36</v>
      </c>
      <c r="AX1162" s="13" t="s">
        <v>74</v>
      </c>
      <c r="AY1162" s="236" t="s">
        <v>118</v>
      </c>
    </row>
    <row r="1163" s="13" customFormat="1">
      <c r="A1163" s="13"/>
      <c r="B1163" s="226"/>
      <c r="C1163" s="227"/>
      <c r="D1163" s="219" t="s">
        <v>132</v>
      </c>
      <c r="E1163" s="228" t="s">
        <v>21</v>
      </c>
      <c r="F1163" s="229" t="s">
        <v>1388</v>
      </c>
      <c r="G1163" s="227"/>
      <c r="H1163" s="230">
        <v>1.385</v>
      </c>
      <c r="I1163" s="231"/>
      <c r="J1163" s="227"/>
      <c r="K1163" s="227"/>
      <c r="L1163" s="232"/>
      <c r="M1163" s="233"/>
      <c r="N1163" s="234"/>
      <c r="O1163" s="234"/>
      <c r="P1163" s="234"/>
      <c r="Q1163" s="234"/>
      <c r="R1163" s="234"/>
      <c r="S1163" s="234"/>
      <c r="T1163" s="235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6" t="s">
        <v>132</v>
      </c>
      <c r="AU1163" s="236" t="s">
        <v>84</v>
      </c>
      <c r="AV1163" s="13" t="s">
        <v>84</v>
      </c>
      <c r="AW1163" s="13" t="s">
        <v>36</v>
      </c>
      <c r="AX1163" s="13" t="s">
        <v>74</v>
      </c>
      <c r="AY1163" s="236" t="s">
        <v>118</v>
      </c>
    </row>
    <row r="1164" s="13" customFormat="1">
      <c r="A1164" s="13"/>
      <c r="B1164" s="226"/>
      <c r="C1164" s="227"/>
      <c r="D1164" s="219" t="s">
        <v>132</v>
      </c>
      <c r="E1164" s="228" t="s">
        <v>21</v>
      </c>
      <c r="F1164" s="229" t="s">
        <v>1389</v>
      </c>
      <c r="G1164" s="227"/>
      <c r="H1164" s="230">
        <v>0.92500000000000004</v>
      </c>
      <c r="I1164" s="231"/>
      <c r="J1164" s="227"/>
      <c r="K1164" s="227"/>
      <c r="L1164" s="232"/>
      <c r="M1164" s="233"/>
      <c r="N1164" s="234"/>
      <c r="O1164" s="234"/>
      <c r="P1164" s="234"/>
      <c r="Q1164" s="234"/>
      <c r="R1164" s="234"/>
      <c r="S1164" s="234"/>
      <c r="T1164" s="235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6" t="s">
        <v>132</v>
      </c>
      <c r="AU1164" s="236" t="s">
        <v>84</v>
      </c>
      <c r="AV1164" s="13" t="s">
        <v>84</v>
      </c>
      <c r="AW1164" s="13" t="s">
        <v>36</v>
      </c>
      <c r="AX1164" s="13" t="s">
        <v>74</v>
      </c>
      <c r="AY1164" s="236" t="s">
        <v>118</v>
      </c>
    </row>
    <row r="1165" s="13" customFormat="1">
      <c r="A1165" s="13"/>
      <c r="B1165" s="226"/>
      <c r="C1165" s="227"/>
      <c r="D1165" s="219" t="s">
        <v>132</v>
      </c>
      <c r="E1165" s="228" t="s">
        <v>21</v>
      </c>
      <c r="F1165" s="229" t="s">
        <v>1390</v>
      </c>
      <c r="G1165" s="227"/>
      <c r="H1165" s="230">
        <v>2.0800000000000001</v>
      </c>
      <c r="I1165" s="231"/>
      <c r="J1165" s="227"/>
      <c r="K1165" s="227"/>
      <c r="L1165" s="232"/>
      <c r="M1165" s="233"/>
      <c r="N1165" s="234"/>
      <c r="O1165" s="234"/>
      <c r="P1165" s="234"/>
      <c r="Q1165" s="234"/>
      <c r="R1165" s="234"/>
      <c r="S1165" s="234"/>
      <c r="T1165" s="235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6" t="s">
        <v>132</v>
      </c>
      <c r="AU1165" s="236" t="s">
        <v>84</v>
      </c>
      <c r="AV1165" s="13" t="s">
        <v>84</v>
      </c>
      <c r="AW1165" s="13" t="s">
        <v>36</v>
      </c>
      <c r="AX1165" s="13" t="s">
        <v>74</v>
      </c>
      <c r="AY1165" s="236" t="s">
        <v>118</v>
      </c>
    </row>
    <row r="1166" s="13" customFormat="1">
      <c r="A1166" s="13"/>
      <c r="B1166" s="226"/>
      <c r="C1166" s="227"/>
      <c r="D1166" s="219" t="s">
        <v>132</v>
      </c>
      <c r="E1166" s="228" t="s">
        <v>21</v>
      </c>
      <c r="F1166" s="229" t="s">
        <v>1391</v>
      </c>
      <c r="G1166" s="227"/>
      <c r="H1166" s="230">
        <v>1.24</v>
      </c>
      <c r="I1166" s="231"/>
      <c r="J1166" s="227"/>
      <c r="K1166" s="227"/>
      <c r="L1166" s="232"/>
      <c r="M1166" s="233"/>
      <c r="N1166" s="234"/>
      <c r="O1166" s="234"/>
      <c r="P1166" s="234"/>
      <c r="Q1166" s="234"/>
      <c r="R1166" s="234"/>
      <c r="S1166" s="234"/>
      <c r="T1166" s="235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6" t="s">
        <v>132</v>
      </c>
      <c r="AU1166" s="236" t="s">
        <v>84</v>
      </c>
      <c r="AV1166" s="13" t="s">
        <v>84</v>
      </c>
      <c r="AW1166" s="13" t="s">
        <v>36</v>
      </c>
      <c r="AX1166" s="13" t="s">
        <v>74</v>
      </c>
      <c r="AY1166" s="236" t="s">
        <v>118</v>
      </c>
    </row>
    <row r="1167" s="13" customFormat="1">
      <c r="A1167" s="13"/>
      <c r="B1167" s="226"/>
      <c r="C1167" s="227"/>
      <c r="D1167" s="219" t="s">
        <v>132</v>
      </c>
      <c r="E1167" s="228" t="s">
        <v>21</v>
      </c>
      <c r="F1167" s="229" t="s">
        <v>1392</v>
      </c>
      <c r="G1167" s="227"/>
      <c r="H1167" s="230">
        <v>1.24</v>
      </c>
      <c r="I1167" s="231"/>
      <c r="J1167" s="227"/>
      <c r="K1167" s="227"/>
      <c r="L1167" s="232"/>
      <c r="M1167" s="233"/>
      <c r="N1167" s="234"/>
      <c r="O1167" s="234"/>
      <c r="P1167" s="234"/>
      <c r="Q1167" s="234"/>
      <c r="R1167" s="234"/>
      <c r="S1167" s="234"/>
      <c r="T1167" s="235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6" t="s">
        <v>132</v>
      </c>
      <c r="AU1167" s="236" t="s">
        <v>84</v>
      </c>
      <c r="AV1167" s="13" t="s">
        <v>84</v>
      </c>
      <c r="AW1167" s="13" t="s">
        <v>36</v>
      </c>
      <c r="AX1167" s="13" t="s">
        <v>74</v>
      </c>
      <c r="AY1167" s="236" t="s">
        <v>118</v>
      </c>
    </row>
    <row r="1168" s="13" customFormat="1">
      <c r="A1168" s="13"/>
      <c r="B1168" s="226"/>
      <c r="C1168" s="227"/>
      <c r="D1168" s="219" t="s">
        <v>132</v>
      </c>
      <c r="E1168" s="228" t="s">
        <v>21</v>
      </c>
      <c r="F1168" s="229" t="s">
        <v>1393</v>
      </c>
      <c r="G1168" s="227"/>
      <c r="H1168" s="230">
        <v>2.7999999999999998</v>
      </c>
      <c r="I1168" s="231"/>
      <c r="J1168" s="227"/>
      <c r="K1168" s="227"/>
      <c r="L1168" s="232"/>
      <c r="M1168" s="233"/>
      <c r="N1168" s="234"/>
      <c r="O1168" s="234"/>
      <c r="P1168" s="234"/>
      <c r="Q1168" s="234"/>
      <c r="R1168" s="234"/>
      <c r="S1168" s="234"/>
      <c r="T1168" s="235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6" t="s">
        <v>132</v>
      </c>
      <c r="AU1168" s="236" t="s">
        <v>84</v>
      </c>
      <c r="AV1168" s="13" t="s">
        <v>84</v>
      </c>
      <c r="AW1168" s="13" t="s">
        <v>36</v>
      </c>
      <c r="AX1168" s="13" t="s">
        <v>74</v>
      </c>
      <c r="AY1168" s="236" t="s">
        <v>118</v>
      </c>
    </row>
    <row r="1169" s="13" customFormat="1">
      <c r="A1169" s="13"/>
      <c r="B1169" s="226"/>
      <c r="C1169" s="227"/>
      <c r="D1169" s="219" t="s">
        <v>132</v>
      </c>
      <c r="E1169" s="228" t="s">
        <v>21</v>
      </c>
      <c r="F1169" s="229" t="s">
        <v>1394</v>
      </c>
      <c r="G1169" s="227"/>
      <c r="H1169" s="230">
        <v>1.3999999999999999</v>
      </c>
      <c r="I1169" s="231"/>
      <c r="J1169" s="227"/>
      <c r="K1169" s="227"/>
      <c r="L1169" s="232"/>
      <c r="M1169" s="233"/>
      <c r="N1169" s="234"/>
      <c r="O1169" s="234"/>
      <c r="P1169" s="234"/>
      <c r="Q1169" s="234"/>
      <c r="R1169" s="234"/>
      <c r="S1169" s="234"/>
      <c r="T1169" s="235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6" t="s">
        <v>132</v>
      </c>
      <c r="AU1169" s="236" t="s">
        <v>84</v>
      </c>
      <c r="AV1169" s="13" t="s">
        <v>84</v>
      </c>
      <c r="AW1169" s="13" t="s">
        <v>36</v>
      </c>
      <c r="AX1169" s="13" t="s">
        <v>74</v>
      </c>
      <c r="AY1169" s="236" t="s">
        <v>118</v>
      </c>
    </row>
    <row r="1170" s="13" customFormat="1">
      <c r="A1170" s="13"/>
      <c r="B1170" s="226"/>
      <c r="C1170" s="227"/>
      <c r="D1170" s="219" t="s">
        <v>132</v>
      </c>
      <c r="E1170" s="228" t="s">
        <v>21</v>
      </c>
      <c r="F1170" s="229" t="s">
        <v>1395</v>
      </c>
      <c r="G1170" s="227"/>
      <c r="H1170" s="230">
        <v>1.3999999999999999</v>
      </c>
      <c r="I1170" s="231"/>
      <c r="J1170" s="227"/>
      <c r="K1170" s="227"/>
      <c r="L1170" s="232"/>
      <c r="M1170" s="233"/>
      <c r="N1170" s="234"/>
      <c r="O1170" s="234"/>
      <c r="P1170" s="234"/>
      <c r="Q1170" s="234"/>
      <c r="R1170" s="234"/>
      <c r="S1170" s="234"/>
      <c r="T1170" s="235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6" t="s">
        <v>132</v>
      </c>
      <c r="AU1170" s="236" t="s">
        <v>84</v>
      </c>
      <c r="AV1170" s="13" t="s">
        <v>84</v>
      </c>
      <c r="AW1170" s="13" t="s">
        <v>36</v>
      </c>
      <c r="AX1170" s="13" t="s">
        <v>74</v>
      </c>
      <c r="AY1170" s="236" t="s">
        <v>118</v>
      </c>
    </row>
    <row r="1171" s="13" customFormat="1">
      <c r="A1171" s="13"/>
      <c r="B1171" s="226"/>
      <c r="C1171" s="227"/>
      <c r="D1171" s="219" t="s">
        <v>132</v>
      </c>
      <c r="E1171" s="228" t="s">
        <v>21</v>
      </c>
      <c r="F1171" s="229" t="s">
        <v>1396</v>
      </c>
      <c r="G1171" s="227"/>
      <c r="H1171" s="230">
        <v>1.071</v>
      </c>
      <c r="I1171" s="231"/>
      <c r="J1171" s="227"/>
      <c r="K1171" s="227"/>
      <c r="L1171" s="232"/>
      <c r="M1171" s="233"/>
      <c r="N1171" s="234"/>
      <c r="O1171" s="234"/>
      <c r="P1171" s="234"/>
      <c r="Q1171" s="234"/>
      <c r="R1171" s="234"/>
      <c r="S1171" s="234"/>
      <c r="T1171" s="235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6" t="s">
        <v>132</v>
      </c>
      <c r="AU1171" s="236" t="s">
        <v>84</v>
      </c>
      <c r="AV1171" s="13" t="s">
        <v>84</v>
      </c>
      <c r="AW1171" s="13" t="s">
        <v>36</v>
      </c>
      <c r="AX1171" s="13" t="s">
        <v>74</v>
      </c>
      <c r="AY1171" s="236" t="s">
        <v>118</v>
      </c>
    </row>
    <row r="1172" s="13" customFormat="1">
      <c r="A1172" s="13"/>
      <c r="B1172" s="226"/>
      <c r="C1172" s="227"/>
      <c r="D1172" s="219" t="s">
        <v>132</v>
      </c>
      <c r="E1172" s="228" t="s">
        <v>21</v>
      </c>
      <c r="F1172" s="229" t="s">
        <v>1397</v>
      </c>
      <c r="G1172" s="227"/>
      <c r="H1172" s="230">
        <v>1.6399999999999999</v>
      </c>
      <c r="I1172" s="231"/>
      <c r="J1172" s="227"/>
      <c r="K1172" s="227"/>
      <c r="L1172" s="232"/>
      <c r="M1172" s="233"/>
      <c r="N1172" s="234"/>
      <c r="O1172" s="234"/>
      <c r="P1172" s="234"/>
      <c r="Q1172" s="234"/>
      <c r="R1172" s="234"/>
      <c r="S1172" s="234"/>
      <c r="T1172" s="235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6" t="s">
        <v>132</v>
      </c>
      <c r="AU1172" s="236" t="s">
        <v>84</v>
      </c>
      <c r="AV1172" s="13" t="s">
        <v>84</v>
      </c>
      <c r="AW1172" s="13" t="s">
        <v>36</v>
      </c>
      <c r="AX1172" s="13" t="s">
        <v>74</v>
      </c>
      <c r="AY1172" s="236" t="s">
        <v>118</v>
      </c>
    </row>
    <row r="1173" s="13" customFormat="1">
      <c r="A1173" s="13"/>
      <c r="B1173" s="226"/>
      <c r="C1173" s="227"/>
      <c r="D1173" s="219" t="s">
        <v>132</v>
      </c>
      <c r="E1173" s="228" t="s">
        <v>21</v>
      </c>
      <c r="F1173" s="229" t="s">
        <v>1398</v>
      </c>
      <c r="G1173" s="227"/>
      <c r="H1173" s="230">
        <v>0.83199999999999996</v>
      </c>
      <c r="I1173" s="231"/>
      <c r="J1173" s="227"/>
      <c r="K1173" s="227"/>
      <c r="L1173" s="232"/>
      <c r="M1173" s="233"/>
      <c r="N1173" s="234"/>
      <c r="O1173" s="234"/>
      <c r="P1173" s="234"/>
      <c r="Q1173" s="234"/>
      <c r="R1173" s="234"/>
      <c r="S1173" s="234"/>
      <c r="T1173" s="235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6" t="s">
        <v>132</v>
      </c>
      <c r="AU1173" s="236" t="s">
        <v>84</v>
      </c>
      <c r="AV1173" s="13" t="s">
        <v>84</v>
      </c>
      <c r="AW1173" s="13" t="s">
        <v>36</v>
      </c>
      <c r="AX1173" s="13" t="s">
        <v>74</v>
      </c>
      <c r="AY1173" s="236" t="s">
        <v>118</v>
      </c>
    </row>
    <row r="1174" s="13" customFormat="1">
      <c r="A1174" s="13"/>
      <c r="B1174" s="226"/>
      <c r="C1174" s="227"/>
      <c r="D1174" s="219" t="s">
        <v>132</v>
      </c>
      <c r="E1174" s="228" t="s">
        <v>21</v>
      </c>
      <c r="F1174" s="229" t="s">
        <v>1399</v>
      </c>
      <c r="G1174" s="227"/>
      <c r="H1174" s="230">
        <v>3.0720000000000001</v>
      </c>
      <c r="I1174" s="231"/>
      <c r="J1174" s="227"/>
      <c r="K1174" s="227"/>
      <c r="L1174" s="232"/>
      <c r="M1174" s="233"/>
      <c r="N1174" s="234"/>
      <c r="O1174" s="234"/>
      <c r="P1174" s="234"/>
      <c r="Q1174" s="234"/>
      <c r="R1174" s="234"/>
      <c r="S1174" s="234"/>
      <c r="T1174" s="235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6" t="s">
        <v>132</v>
      </c>
      <c r="AU1174" s="236" t="s">
        <v>84</v>
      </c>
      <c r="AV1174" s="13" t="s">
        <v>84</v>
      </c>
      <c r="AW1174" s="13" t="s">
        <v>36</v>
      </c>
      <c r="AX1174" s="13" t="s">
        <v>74</v>
      </c>
      <c r="AY1174" s="236" t="s">
        <v>118</v>
      </c>
    </row>
    <row r="1175" s="13" customFormat="1">
      <c r="A1175" s="13"/>
      <c r="B1175" s="226"/>
      <c r="C1175" s="227"/>
      <c r="D1175" s="219" t="s">
        <v>132</v>
      </c>
      <c r="E1175" s="228" t="s">
        <v>21</v>
      </c>
      <c r="F1175" s="229" t="s">
        <v>1400</v>
      </c>
      <c r="G1175" s="227"/>
      <c r="H1175" s="230">
        <v>3.0720000000000001</v>
      </c>
      <c r="I1175" s="231"/>
      <c r="J1175" s="227"/>
      <c r="K1175" s="227"/>
      <c r="L1175" s="232"/>
      <c r="M1175" s="233"/>
      <c r="N1175" s="234"/>
      <c r="O1175" s="234"/>
      <c r="P1175" s="234"/>
      <c r="Q1175" s="234"/>
      <c r="R1175" s="234"/>
      <c r="S1175" s="234"/>
      <c r="T1175" s="235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6" t="s">
        <v>132</v>
      </c>
      <c r="AU1175" s="236" t="s">
        <v>84</v>
      </c>
      <c r="AV1175" s="13" t="s">
        <v>84</v>
      </c>
      <c r="AW1175" s="13" t="s">
        <v>36</v>
      </c>
      <c r="AX1175" s="13" t="s">
        <v>74</v>
      </c>
      <c r="AY1175" s="236" t="s">
        <v>118</v>
      </c>
    </row>
    <row r="1176" s="13" customFormat="1">
      <c r="A1176" s="13"/>
      <c r="B1176" s="226"/>
      <c r="C1176" s="227"/>
      <c r="D1176" s="219" t="s">
        <v>132</v>
      </c>
      <c r="E1176" s="228" t="s">
        <v>21</v>
      </c>
      <c r="F1176" s="229" t="s">
        <v>1401</v>
      </c>
      <c r="G1176" s="227"/>
      <c r="H1176" s="230">
        <v>1.0560000000000001</v>
      </c>
      <c r="I1176" s="231"/>
      <c r="J1176" s="227"/>
      <c r="K1176" s="227"/>
      <c r="L1176" s="232"/>
      <c r="M1176" s="233"/>
      <c r="N1176" s="234"/>
      <c r="O1176" s="234"/>
      <c r="P1176" s="234"/>
      <c r="Q1176" s="234"/>
      <c r="R1176" s="234"/>
      <c r="S1176" s="234"/>
      <c r="T1176" s="235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6" t="s">
        <v>132</v>
      </c>
      <c r="AU1176" s="236" t="s">
        <v>84</v>
      </c>
      <c r="AV1176" s="13" t="s">
        <v>84</v>
      </c>
      <c r="AW1176" s="13" t="s">
        <v>36</v>
      </c>
      <c r="AX1176" s="13" t="s">
        <v>74</v>
      </c>
      <c r="AY1176" s="236" t="s">
        <v>118</v>
      </c>
    </row>
    <row r="1177" s="13" customFormat="1">
      <c r="A1177" s="13"/>
      <c r="B1177" s="226"/>
      <c r="C1177" s="227"/>
      <c r="D1177" s="219" t="s">
        <v>132</v>
      </c>
      <c r="E1177" s="228" t="s">
        <v>21</v>
      </c>
      <c r="F1177" s="229" t="s">
        <v>1402</v>
      </c>
      <c r="G1177" s="227"/>
      <c r="H1177" s="230">
        <v>1.0560000000000001</v>
      </c>
      <c r="I1177" s="231"/>
      <c r="J1177" s="227"/>
      <c r="K1177" s="227"/>
      <c r="L1177" s="232"/>
      <c r="M1177" s="233"/>
      <c r="N1177" s="234"/>
      <c r="O1177" s="234"/>
      <c r="P1177" s="234"/>
      <c r="Q1177" s="234"/>
      <c r="R1177" s="234"/>
      <c r="S1177" s="234"/>
      <c r="T1177" s="235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6" t="s">
        <v>132</v>
      </c>
      <c r="AU1177" s="236" t="s">
        <v>84</v>
      </c>
      <c r="AV1177" s="13" t="s">
        <v>84</v>
      </c>
      <c r="AW1177" s="13" t="s">
        <v>36</v>
      </c>
      <c r="AX1177" s="13" t="s">
        <v>74</v>
      </c>
      <c r="AY1177" s="236" t="s">
        <v>118</v>
      </c>
    </row>
    <row r="1178" s="13" customFormat="1">
      <c r="A1178" s="13"/>
      <c r="B1178" s="226"/>
      <c r="C1178" s="227"/>
      <c r="D1178" s="219" t="s">
        <v>132</v>
      </c>
      <c r="E1178" s="228" t="s">
        <v>21</v>
      </c>
      <c r="F1178" s="229" t="s">
        <v>1403</v>
      </c>
      <c r="G1178" s="227"/>
      <c r="H1178" s="230">
        <v>1.984</v>
      </c>
      <c r="I1178" s="231"/>
      <c r="J1178" s="227"/>
      <c r="K1178" s="227"/>
      <c r="L1178" s="232"/>
      <c r="M1178" s="233"/>
      <c r="N1178" s="234"/>
      <c r="O1178" s="234"/>
      <c r="P1178" s="234"/>
      <c r="Q1178" s="234"/>
      <c r="R1178" s="234"/>
      <c r="S1178" s="234"/>
      <c r="T1178" s="235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6" t="s">
        <v>132</v>
      </c>
      <c r="AU1178" s="236" t="s">
        <v>84</v>
      </c>
      <c r="AV1178" s="13" t="s">
        <v>84</v>
      </c>
      <c r="AW1178" s="13" t="s">
        <v>36</v>
      </c>
      <c r="AX1178" s="13" t="s">
        <v>74</v>
      </c>
      <c r="AY1178" s="236" t="s">
        <v>118</v>
      </c>
    </row>
    <row r="1179" s="13" customFormat="1">
      <c r="A1179" s="13"/>
      <c r="B1179" s="226"/>
      <c r="C1179" s="227"/>
      <c r="D1179" s="219" t="s">
        <v>132</v>
      </c>
      <c r="E1179" s="228" t="s">
        <v>21</v>
      </c>
      <c r="F1179" s="229" t="s">
        <v>1404</v>
      </c>
      <c r="G1179" s="227"/>
      <c r="H1179" s="230">
        <v>1.984</v>
      </c>
      <c r="I1179" s="231"/>
      <c r="J1179" s="227"/>
      <c r="K1179" s="227"/>
      <c r="L1179" s="232"/>
      <c r="M1179" s="233"/>
      <c r="N1179" s="234"/>
      <c r="O1179" s="234"/>
      <c r="P1179" s="234"/>
      <c r="Q1179" s="234"/>
      <c r="R1179" s="234"/>
      <c r="S1179" s="234"/>
      <c r="T1179" s="235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6" t="s">
        <v>132</v>
      </c>
      <c r="AU1179" s="236" t="s">
        <v>84</v>
      </c>
      <c r="AV1179" s="13" t="s">
        <v>84</v>
      </c>
      <c r="AW1179" s="13" t="s">
        <v>36</v>
      </c>
      <c r="AX1179" s="13" t="s">
        <v>74</v>
      </c>
      <c r="AY1179" s="236" t="s">
        <v>118</v>
      </c>
    </row>
    <row r="1180" s="13" customFormat="1">
      <c r="A1180" s="13"/>
      <c r="B1180" s="226"/>
      <c r="C1180" s="227"/>
      <c r="D1180" s="219" t="s">
        <v>132</v>
      </c>
      <c r="E1180" s="228" t="s">
        <v>21</v>
      </c>
      <c r="F1180" s="229" t="s">
        <v>1405</v>
      </c>
      <c r="G1180" s="227"/>
      <c r="H1180" s="230">
        <v>1.952</v>
      </c>
      <c r="I1180" s="231"/>
      <c r="J1180" s="227"/>
      <c r="K1180" s="227"/>
      <c r="L1180" s="232"/>
      <c r="M1180" s="233"/>
      <c r="N1180" s="234"/>
      <c r="O1180" s="234"/>
      <c r="P1180" s="234"/>
      <c r="Q1180" s="234"/>
      <c r="R1180" s="234"/>
      <c r="S1180" s="234"/>
      <c r="T1180" s="235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6" t="s">
        <v>132</v>
      </c>
      <c r="AU1180" s="236" t="s">
        <v>84</v>
      </c>
      <c r="AV1180" s="13" t="s">
        <v>84</v>
      </c>
      <c r="AW1180" s="13" t="s">
        <v>36</v>
      </c>
      <c r="AX1180" s="13" t="s">
        <v>74</v>
      </c>
      <c r="AY1180" s="236" t="s">
        <v>118</v>
      </c>
    </row>
    <row r="1181" s="13" customFormat="1">
      <c r="A1181" s="13"/>
      <c r="B1181" s="226"/>
      <c r="C1181" s="227"/>
      <c r="D1181" s="219" t="s">
        <v>132</v>
      </c>
      <c r="E1181" s="228" t="s">
        <v>21</v>
      </c>
      <c r="F1181" s="229" t="s">
        <v>1406</v>
      </c>
      <c r="G1181" s="227"/>
      <c r="H1181" s="230">
        <v>1.952</v>
      </c>
      <c r="I1181" s="231"/>
      <c r="J1181" s="227"/>
      <c r="K1181" s="227"/>
      <c r="L1181" s="232"/>
      <c r="M1181" s="233"/>
      <c r="N1181" s="234"/>
      <c r="O1181" s="234"/>
      <c r="P1181" s="234"/>
      <c r="Q1181" s="234"/>
      <c r="R1181" s="234"/>
      <c r="S1181" s="234"/>
      <c r="T1181" s="235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6" t="s">
        <v>132</v>
      </c>
      <c r="AU1181" s="236" t="s">
        <v>84</v>
      </c>
      <c r="AV1181" s="13" t="s">
        <v>84</v>
      </c>
      <c r="AW1181" s="13" t="s">
        <v>36</v>
      </c>
      <c r="AX1181" s="13" t="s">
        <v>74</v>
      </c>
      <c r="AY1181" s="236" t="s">
        <v>118</v>
      </c>
    </row>
    <row r="1182" s="13" customFormat="1">
      <c r="A1182" s="13"/>
      <c r="B1182" s="226"/>
      <c r="C1182" s="227"/>
      <c r="D1182" s="219" t="s">
        <v>132</v>
      </c>
      <c r="E1182" s="228" t="s">
        <v>21</v>
      </c>
      <c r="F1182" s="229" t="s">
        <v>1407</v>
      </c>
      <c r="G1182" s="227"/>
      <c r="H1182" s="230">
        <v>1.3120000000000001</v>
      </c>
      <c r="I1182" s="231"/>
      <c r="J1182" s="227"/>
      <c r="K1182" s="227"/>
      <c r="L1182" s="232"/>
      <c r="M1182" s="233"/>
      <c r="N1182" s="234"/>
      <c r="O1182" s="234"/>
      <c r="P1182" s="234"/>
      <c r="Q1182" s="234"/>
      <c r="R1182" s="234"/>
      <c r="S1182" s="234"/>
      <c r="T1182" s="235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6" t="s">
        <v>132</v>
      </c>
      <c r="AU1182" s="236" t="s">
        <v>84</v>
      </c>
      <c r="AV1182" s="13" t="s">
        <v>84</v>
      </c>
      <c r="AW1182" s="13" t="s">
        <v>36</v>
      </c>
      <c r="AX1182" s="13" t="s">
        <v>74</v>
      </c>
      <c r="AY1182" s="236" t="s">
        <v>118</v>
      </c>
    </row>
    <row r="1183" s="16" customFormat="1">
      <c r="A1183" s="16"/>
      <c r="B1183" s="269"/>
      <c r="C1183" s="270"/>
      <c r="D1183" s="219" t="s">
        <v>132</v>
      </c>
      <c r="E1183" s="271" t="s">
        <v>21</v>
      </c>
      <c r="F1183" s="272" t="s">
        <v>909</v>
      </c>
      <c r="G1183" s="270"/>
      <c r="H1183" s="273">
        <v>106.91699999999997</v>
      </c>
      <c r="I1183" s="274"/>
      <c r="J1183" s="270"/>
      <c r="K1183" s="270"/>
      <c r="L1183" s="275"/>
      <c r="M1183" s="276"/>
      <c r="N1183" s="277"/>
      <c r="O1183" s="277"/>
      <c r="P1183" s="277"/>
      <c r="Q1183" s="277"/>
      <c r="R1183" s="277"/>
      <c r="S1183" s="277"/>
      <c r="T1183" s="278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T1183" s="279" t="s">
        <v>132</v>
      </c>
      <c r="AU1183" s="279" t="s">
        <v>84</v>
      </c>
      <c r="AV1183" s="16" t="s">
        <v>141</v>
      </c>
      <c r="AW1183" s="16" t="s">
        <v>36</v>
      </c>
      <c r="AX1183" s="16" t="s">
        <v>74</v>
      </c>
      <c r="AY1183" s="279" t="s">
        <v>118</v>
      </c>
    </row>
    <row r="1184" s="15" customFormat="1">
      <c r="A1184" s="15"/>
      <c r="B1184" s="248"/>
      <c r="C1184" s="249"/>
      <c r="D1184" s="219" t="s">
        <v>132</v>
      </c>
      <c r="E1184" s="250" t="s">
        <v>21</v>
      </c>
      <c r="F1184" s="251" t="s">
        <v>1408</v>
      </c>
      <c r="G1184" s="249"/>
      <c r="H1184" s="250" t="s">
        <v>21</v>
      </c>
      <c r="I1184" s="252"/>
      <c r="J1184" s="249"/>
      <c r="K1184" s="249"/>
      <c r="L1184" s="253"/>
      <c r="M1184" s="254"/>
      <c r="N1184" s="255"/>
      <c r="O1184" s="255"/>
      <c r="P1184" s="255"/>
      <c r="Q1184" s="255"/>
      <c r="R1184" s="255"/>
      <c r="S1184" s="255"/>
      <c r="T1184" s="256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57" t="s">
        <v>132</v>
      </c>
      <c r="AU1184" s="257" t="s">
        <v>84</v>
      </c>
      <c r="AV1184" s="15" t="s">
        <v>79</v>
      </c>
      <c r="AW1184" s="15" t="s">
        <v>36</v>
      </c>
      <c r="AX1184" s="15" t="s">
        <v>74</v>
      </c>
      <c r="AY1184" s="257" t="s">
        <v>118</v>
      </c>
    </row>
    <row r="1185" s="13" customFormat="1">
      <c r="A1185" s="13"/>
      <c r="B1185" s="226"/>
      <c r="C1185" s="227"/>
      <c r="D1185" s="219" t="s">
        <v>132</v>
      </c>
      <c r="E1185" s="228" t="s">
        <v>21</v>
      </c>
      <c r="F1185" s="229" t="s">
        <v>1409</v>
      </c>
      <c r="G1185" s="227"/>
      <c r="H1185" s="230">
        <v>30.359999999999999</v>
      </c>
      <c r="I1185" s="231"/>
      <c r="J1185" s="227"/>
      <c r="K1185" s="227"/>
      <c r="L1185" s="232"/>
      <c r="M1185" s="233"/>
      <c r="N1185" s="234"/>
      <c r="O1185" s="234"/>
      <c r="P1185" s="234"/>
      <c r="Q1185" s="234"/>
      <c r="R1185" s="234"/>
      <c r="S1185" s="234"/>
      <c r="T1185" s="235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6" t="s">
        <v>132</v>
      </c>
      <c r="AU1185" s="236" t="s">
        <v>84</v>
      </c>
      <c r="AV1185" s="13" t="s">
        <v>84</v>
      </c>
      <c r="AW1185" s="13" t="s">
        <v>36</v>
      </c>
      <c r="AX1185" s="13" t="s">
        <v>74</v>
      </c>
      <c r="AY1185" s="236" t="s">
        <v>118</v>
      </c>
    </row>
    <row r="1186" s="16" customFormat="1">
      <c r="A1186" s="16"/>
      <c r="B1186" s="269"/>
      <c r="C1186" s="270"/>
      <c r="D1186" s="219" t="s">
        <v>132</v>
      </c>
      <c r="E1186" s="271" t="s">
        <v>21</v>
      </c>
      <c r="F1186" s="272" t="s">
        <v>909</v>
      </c>
      <c r="G1186" s="270"/>
      <c r="H1186" s="273">
        <v>30.359999999999999</v>
      </c>
      <c r="I1186" s="274"/>
      <c r="J1186" s="270"/>
      <c r="K1186" s="270"/>
      <c r="L1186" s="275"/>
      <c r="M1186" s="276"/>
      <c r="N1186" s="277"/>
      <c r="O1186" s="277"/>
      <c r="P1186" s="277"/>
      <c r="Q1186" s="277"/>
      <c r="R1186" s="277"/>
      <c r="S1186" s="277"/>
      <c r="T1186" s="278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T1186" s="279" t="s">
        <v>132</v>
      </c>
      <c r="AU1186" s="279" t="s">
        <v>84</v>
      </c>
      <c r="AV1186" s="16" t="s">
        <v>141</v>
      </c>
      <c r="AW1186" s="16" t="s">
        <v>36</v>
      </c>
      <c r="AX1186" s="16" t="s">
        <v>74</v>
      </c>
      <c r="AY1186" s="279" t="s">
        <v>118</v>
      </c>
    </row>
    <row r="1187" s="14" customFormat="1">
      <c r="A1187" s="14"/>
      <c r="B1187" s="237"/>
      <c r="C1187" s="238"/>
      <c r="D1187" s="219" t="s">
        <v>132</v>
      </c>
      <c r="E1187" s="239" t="s">
        <v>21</v>
      </c>
      <c r="F1187" s="240" t="s">
        <v>148</v>
      </c>
      <c r="G1187" s="238"/>
      <c r="H1187" s="241">
        <v>137.27699999999999</v>
      </c>
      <c r="I1187" s="242"/>
      <c r="J1187" s="238"/>
      <c r="K1187" s="238"/>
      <c r="L1187" s="243"/>
      <c r="M1187" s="244"/>
      <c r="N1187" s="245"/>
      <c r="O1187" s="245"/>
      <c r="P1187" s="245"/>
      <c r="Q1187" s="245"/>
      <c r="R1187" s="245"/>
      <c r="S1187" s="245"/>
      <c r="T1187" s="246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47" t="s">
        <v>132</v>
      </c>
      <c r="AU1187" s="247" t="s">
        <v>84</v>
      </c>
      <c r="AV1187" s="14" t="s">
        <v>126</v>
      </c>
      <c r="AW1187" s="14" t="s">
        <v>36</v>
      </c>
      <c r="AX1187" s="14" t="s">
        <v>79</v>
      </c>
      <c r="AY1187" s="247" t="s">
        <v>118</v>
      </c>
    </row>
    <row r="1188" s="12" customFormat="1" ht="22.8" customHeight="1">
      <c r="A1188" s="12"/>
      <c r="B1188" s="190"/>
      <c r="C1188" s="191"/>
      <c r="D1188" s="192" t="s">
        <v>73</v>
      </c>
      <c r="E1188" s="204" t="s">
        <v>1410</v>
      </c>
      <c r="F1188" s="204" t="s">
        <v>1411</v>
      </c>
      <c r="G1188" s="191"/>
      <c r="H1188" s="191"/>
      <c r="I1188" s="194"/>
      <c r="J1188" s="205">
        <f>BK1188</f>
        <v>0</v>
      </c>
      <c r="K1188" s="191"/>
      <c r="L1188" s="196"/>
      <c r="M1188" s="197"/>
      <c r="N1188" s="198"/>
      <c r="O1188" s="198"/>
      <c r="P1188" s="199">
        <f>SUM(P1189:P1221)</f>
        <v>0</v>
      </c>
      <c r="Q1188" s="198"/>
      <c r="R1188" s="199">
        <f>SUM(R1189:R1221)</f>
        <v>1.1070742</v>
      </c>
      <c r="S1188" s="198"/>
      <c r="T1188" s="200">
        <f>SUM(T1189:T1221)</f>
        <v>1.101278</v>
      </c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R1188" s="201" t="s">
        <v>84</v>
      </c>
      <c r="AT1188" s="202" t="s">
        <v>73</v>
      </c>
      <c r="AU1188" s="202" t="s">
        <v>79</v>
      </c>
      <c r="AY1188" s="201" t="s">
        <v>118</v>
      </c>
      <c r="BK1188" s="203">
        <f>SUM(BK1189:BK1221)</f>
        <v>0</v>
      </c>
    </row>
    <row r="1189" s="2" customFormat="1" ht="16.5" customHeight="1">
      <c r="A1189" s="41"/>
      <c r="B1189" s="42"/>
      <c r="C1189" s="206" t="s">
        <v>1412</v>
      </c>
      <c r="D1189" s="206" t="s">
        <v>121</v>
      </c>
      <c r="E1189" s="207" t="s">
        <v>1413</v>
      </c>
      <c r="F1189" s="208" t="s">
        <v>1414</v>
      </c>
      <c r="G1189" s="209" t="s">
        <v>136</v>
      </c>
      <c r="H1189" s="210">
        <v>289.81</v>
      </c>
      <c r="I1189" s="211"/>
      <c r="J1189" s="212">
        <f>ROUND(I1189*H1189,2)</f>
        <v>0</v>
      </c>
      <c r="K1189" s="208" t="s">
        <v>21</v>
      </c>
      <c r="L1189" s="47"/>
      <c r="M1189" s="213" t="s">
        <v>21</v>
      </c>
      <c r="N1189" s="214" t="s">
        <v>45</v>
      </c>
      <c r="O1189" s="87"/>
      <c r="P1189" s="215">
        <f>O1189*H1189</f>
        <v>0</v>
      </c>
      <c r="Q1189" s="215">
        <v>0</v>
      </c>
      <c r="R1189" s="215">
        <f>Q1189*H1189</f>
        <v>0</v>
      </c>
      <c r="S1189" s="215">
        <v>0.0038</v>
      </c>
      <c r="T1189" s="216">
        <f>S1189*H1189</f>
        <v>1.101278</v>
      </c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R1189" s="217" t="s">
        <v>327</v>
      </c>
      <c r="AT1189" s="217" t="s">
        <v>121</v>
      </c>
      <c r="AU1189" s="217" t="s">
        <v>84</v>
      </c>
      <c r="AY1189" s="19" t="s">
        <v>118</v>
      </c>
      <c r="BE1189" s="218">
        <f>IF(N1189="základní",J1189,0)</f>
        <v>0</v>
      </c>
      <c r="BF1189" s="218">
        <f>IF(N1189="snížená",J1189,0)</f>
        <v>0</v>
      </c>
      <c r="BG1189" s="218">
        <f>IF(N1189="zákl. přenesená",J1189,0)</f>
        <v>0</v>
      </c>
      <c r="BH1189" s="218">
        <f>IF(N1189="sníž. přenesená",J1189,0)</f>
        <v>0</v>
      </c>
      <c r="BI1189" s="218">
        <f>IF(N1189="nulová",J1189,0)</f>
        <v>0</v>
      </c>
      <c r="BJ1189" s="19" t="s">
        <v>79</v>
      </c>
      <c r="BK1189" s="218">
        <f>ROUND(I1189*H1189,2)</f>
        <v>0</v>
      </c>
      <c r="BL1189" s="19" t="s">
        <v>327</v>
      </c>
      <c r="BM1189" s="217" t="s">
        <v>1415</v>
      </c>
    </row>
    <row r="1190" s="2" customFormat="1">
      <c r="A1190" s="41"/>
      <c r="B1190" s="42"/>
      <c r="C1190" s="43"/>
      <c r="D1190" s="219" t="s">
        <v>128</v>
      </c>
      <c r="E1190" s="43"/>
      <c r="F1190" s="220" t="s">
        <v>1414</v>
      </c>
      <c r="G1190" s="43"/>
      <c r="H1190" s="43"/>
      <c r="I1190" s="221"/>
      <c r="J1190" s="43"/>
      <c r="K1190" s="43"/>
      <c r="L1190" s="47"/>
      <c r="M1190" s="222"/>
      <c r="N1190" s="223"/>
      <c r="O1190" s="87"/>
      <c r="P1190" s="87"/>
      <c r="Q1190" s="87"/>
      <c r="R1190" s="87"/>
      <c r="S1190" s="87"/>
      <c r="T1190" s="88"/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T1190" s="19" t="s">
        <v>128</v>
      </c>
      <c r="AU1190" s="19" t="s">
        <v>84</v>
      </c>
    </row>
    <row r="1191" s="13" customFormat="1">
      <c r="A1191" s="13"/>
      <c r="B1191" s="226"/>
      <c r="C1191" s="227"/>
      <c r="D1191" s="219" t="s">
        <v>132</v>
      </c>
      <c r="E1191" s="228" t="s">
        <v>21</v>
      </c>
      <c r="F1191" s="229" t="s">
        <v>1416</v>
      </c>
      <c r="G1191" s="227"/>
      <c r="H1191" s="230">
        <v>289.81</v>
      </c>
      <c r="I1191" s="231"/>
      <c r="J1191" s="227"/>
      <c r="K1191" s="227"/>
      <c r="L1191" s="232"/>
      <c r="M1191" s="233"/>
      <c r="N1191" s="234"/>
      <c r="O1191" s="234"/>
      <c r="P1191" s="234"/>
      <c r="Q1191" s="234"/>
      <c r="R1191" s="234"/>
      <c r="S1191" s="234"/>
      <c r="T1191" s="235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6" t="s">
        <v>132</v>
      </c>
      <c r="AU1191" s="236" t="s">
        <v>84</v>
      </c>
      <c r="AV1191" s="13" t="s">
        <v>84</v>
      </c>
      <c r="AW1191" s="13" t="s">
        <v>36</v>
      </c>
      <c r="AX1191" s="13" t="s">
        <v>79</v>
      </c>
      <c r="AY1191" s="236" t="s">
        <v>118</v>
      </c>
    </row>
    <row r="1192" s="2" customFormat="1" ht="24.15" customHeight="1">
      <c r="A1192" s="41"/>
      <c r="B1192" s="42"/>
      <c r="C1192" s="206" t="s">
        <v>1417</v>
      </c>
      <c r="D1192" s="206" t="s">
        <v>121</v>
      </c>
      <c r="E1192" s="207" t="s">
        <v>1418</v>
      </c>
      <c r="F1192" s="208" t="s">
        <v>1419</v>
      </c>
      <c r="G1192" s="209" t="s">
        <v>136</v>
      </c>
      <c r="H1192" s="210">
        <v>289.81</v>
      </c>
      <c r="I1192" s="211"/>
      <c r="J1192" s="212">
        <f>ROUND(I1192*H1192,2)</f>
        <v>0</v>
      </c>
      <c r="K1192" s="208" t="s">
        <v>21</v>
      </c>
      <c r="L1192" s="47"/>
      <c r="M1192" s="213" t="s">
        <v>21</v>
      </c>
      <c r="N1192" s="214" t="s">
        <v>45</v>
      </c>
      <c r="O1192" s="87"/>
      <c r="P1192" s="215">
        <f>O1192*H1192</f>
        <v>0</v>
      </c>
      <c r="Q1192" s="215">
        <v>0.00382</v>
      </c>
      <c r="R1192" s="215">
        <f>Q1192*H1192</f>
        <v>1.1070742</v>
      </c>
      <c r="S1192" s="215">
        <v>0</v>
      </c>
      <c r="T1192" s="216">
        <f>S1192*H1192</f>
        <v>0</v>
      </c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R1192" s="217" t="s">
        <v>327</v>
      </c>
      <c r="AT1192" s="217" t="s">
        <v>121</v>
      </c>
      <c r="AU1192" s="217" t="s">
        <v>84</v>
      </c>
      <c r="AY1192" s="19" t="s">
        <v>118</v>
      </c>
      <c r="BE1192" s="218">
        <f>IF(N1192="základní",J1192,0)</f>
        <v>0</v>
      </c>
      <c r="BF1192" s="218">
        <f>IF(N1192="snížená",J1192,0)</f>
        <v>0</v>
      </c>
      <c r="BG1192" s="218">
        <f>IF(N1192="zákl. přenesená",J1192,0)</f>
        <v>0</v>
      </c>
      <c r="BH1192" s="218">
        <f>IF(N1192="sníž. přenesená",J1192,0)</f>
        <v>0</v>
      </c>
      <c r="BI1192" s="218">
        <f>IF(N1192="nulová",J1192,0)</f>
        <v>0</v>
      </c>
      <c r="BJ1192" s="19" t="s">
        <v>79</v>
      </c>
      <c r="BK1192" s="218">
        <f>ROUND(I1192*H1192,2)</f>
        <v>0</v>
      </c>
      <c r="BL1192" s="19" t="s">
        <v>327</v>
      </c>
      <c r="BM1192" s="217" t="s">
        <v>1420</v>
      </c>
    </row>
    <row r="1193" s="2" customFormat="1">
      <c r="A1193" s="41"/>
      <c r="B1193" s="42"/>
      <c r="C1193" s="43"/>
      <c r="D1193" s="219" t="s">
        <v>128</v>
      </c>
      <c r="E1193" s="43"/>
      <c r="F1193" s="220" t="s">
        <v>1421</v>
      </c>
      <c r="G1193" s="43"/>
      <c r="H1193" s="43"/>
      <c r="I1193" s="221"/>
      <c r="J1193" s="43"/>
      <c r="K1193" s="43"/>
      <c r="L1193" s="47"/>
      <c r="M1193" s="222"/>
      <c r="N1193" s="223"/>
      <c r="O1193" s="87"/>
      <c r="P1193" s="87"/>
      <c r="Q1193" s="87"/>
      <c r="R1193" s="87"/>
      <c r="S1193" s="87"/>
      <c r="T1193" s="88"/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T1193" s="19" t="s">
        <v>128</v>
      </c>
      <c r="AU1193" s="19" t="s">
        <v>84</v>
      </c>
    </row>
    <row r="1194" s="13" customFormat="1">
      <c r="A1194" s="13"/>
      <c r="B1194" s="226"/>
      <c r="C1194" s="227"/>
      <c r="D1194" s="219" t="s">
        <v>132</v>
      </c>
      <c r="E1194" s="228" t="s">
        <v>21</v>
      </c>
      <c r="F1194" s="229" t="s">
        <v>596</v>
      </c>
      <c r="G1194" s="227"/>
      <c r="H1194" s="230">
        <v>43.079999999999998</v>
      </c>
      <c r="I1194" s="231"/>
      <c r="J1194" s="227"/>
      <c r="K1194" s="227"/>
      <c r="L1194" s="232"/>
      <c r="M1194" s="233"/>
      <c r="N1194" s="234"/>
      <c r="O1194" s="234"/>
      <c r="P1194" s="234"/>
      <c r="Q1194" s="234"/>
      <c r="R1194" s="234"/>
      <c r="S1194" s="234"/>
      <c r="T1194" s="235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36" t="s">
        <v>132</v>
      </c>
      <c r="AU1194" s="236" t="s">
        <v>84</v>
      </c>
      <c r="AV1194" s="13" t="s">
        <v>84</v>
      </c>
      <c r="AW1194" s="13" t="s">
        <v>36</v>
      </c>
      <c r="AX1194" s="13" t="s">
        <v>74</v>
      </c>
      <c r="AY1194" s="236" t="s">
        <v>118</v>
      </c>
    </row>
    <row r="1195" s="13" customFormat="1">
      <c r="A1195" s="13"/>
      <c r="B1195" s="226"/>
      <c r="C1195" s="227"/>
      <c r="D1195" s="219" t="s">
        <v>132</v>
      </c>
      <c r="E1195" s="228" t="s">
        <v>21</v>
      </c>
      <c r="F1195" s="229" t="s">
        <v>596</v>
      </c>
      <c r="G1195" s="227"/>
      <c r="H1195" s="230">
        <v>43.079999999999998</v>
      </c>
      <c r="I1195" s="231"/>
      <c r="J1195" s="227"/>
      <c r="K1195" s="227"/>
      <c r="L1195" s="232"/>
      <c r="M1195" s="233"/>
      <c r="N1195" s="234"/>
      <c r="O1195" s="234"/>
      <c r="P1195" s="234"/>
      <c r="Q1195" s="234"/>
      <c r="R1195" s="234"/>
      <c r="S1195" s="234"/>
      <c r="T1195" s="235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6" t="s">
        <v>132</v>
      </c>
      <c r="AU1195" s="236" t="s">
        <v>84</v>
      </c>
      <c r="AV1195" s="13" t="s">
        <v>84</v>
      </c>
      <c r="AW1195" s="13" t="s">
        <v>36</v>
      </c>
      <c r="AX1195" s="13" t="s">
        <v>74</v>
      </c>
      <c r="AY1195" s="236" t="s">
        <v>118</v>
      </c>
    </row>
    <row r="1196" s="13" customFormat="1">
      <c r="A1196" s="13"/>
      <c r="B1196" s="226"/>
      <c r="C1196" s="227"/>
      <c r="D1196" s="219" t="s">
        <v>132</v>
      </c>
      <c r="E1196" s="228" t="s">
        <v>21</v>
      </c>
      <c r="F1196" s="229" t="s">
        <v>1422</v>
      </c>
      <c r="G1196" s="227"/>
      <c r="H1196" s="230">
        <v>8.6600000000000001</v>
      </c>
      <c r="I1196" s="231"/>
      <c r="J1196" s="227"/>
      <c r="K1196" s="227"/>
      <c r="L1196" s="232"/>
      <c r="M1196" s="233"/>
      <c r="N1196" s="234"/>
      <c r="O1196" s="234"/>
      <c r="P1196" s="234"/>
      <c r="Q1196" s="234"/>
      <c r="R1196" s="234"/>
      <c r="S1196" s="234"/>
      <c r="T1196" s="235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6" t="s">
        <v>132</v>
      </c>
      <c r="AU1196" s="236" t="s">
        <v>84</v>
      </c>
      <c r="AV1196" s="13" t="s">
        <v>84</v>
      </c>
      <c r="AW1196" s="13" t="s">
        <v>36</v>
      </c>
      <c r="AX1196" s="13" t="s">
        <v>74</v>
      </c>
      <c r="AY1196" s="236" t="s">
        <v>118</v>
      </c>
    </row>
    <row r="1197" s="13" customFormat="1">
      <c r="A1197" s="13"/>
      <c r="B1197" s="226"/>
      <c r="C1197" s="227"/>
      <c r="D1197" s="219" t="s">
        <v>132</v>
      </c>
      <c r="E1197" s="228" t="s">
        <v>21</v>
      </c>
      <c r="F1197" s="229" t="s">
        <v>1423</v>
      </c>
      <c r="G1197" s="227"/>
      <c r="H1197" s="230">
        <v>8.6859999999999999</v>
      </c>
      <c r="I1197" s="231"/>
      <c r="J1197" s="227"/>
      <c r="K1197" s="227"/>
      <c r="L1197" s="232"/>
      <c r="M1197" s="233"/>
      <c r="N1197" s="234"/>
      <c r="O1197" s="234"/>
      <c r="P1197" s="234"/>
      <c r="Q1197" s="234"/>
      <c r="R1197" s="234"/>
      <c r="S1197" s="234"/>
      <c r="T1197" s="235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6" t="s">
        <v>132</v>
      </c>
      <c r="AU1197" s="236" t="s">
        <v>84</v>
      </c>
      <c r="AV1197" s="13" t="s">
        <v>84</v>
      </c>
      <c r="AW1197" s="13" t="s">
        <v>36</v>
      </c>
      <c r="AX1197" s="13" t="s">
        <v>74</v>
      </c>
      <c r="AY1197" s="236" t="s">
        <v>118</v>
      </c>
    </row>
    <row r="1198" s="13" customFormat="1">
      <c r="A1198" s="13"/>
      <c r="B1198" s="226"/>
      <c r="C1198" s="227"/>
      <c r="D1198" s="219" t="s">
        <v>132</v>
      </c>
      <c r="E1198" s="228" t="s">
        <v>21</v>
      </c>
      <c r="F1198" s="229" t="s">
        <v>602</v>
      </c>
      <c r="G1198" s="227"/>
      <c r="H1198" s="230">
        <v>12.800000000000001</v>
      </c>
      <c r="I1198" s="231"/>
      <c r="J1198" s="227"/>
      <c r="K1198" s="227"/>
      <c r="L1198" s="232"/>
      <c r="M1198" s="233"/>
      <c r="N1198" s="234"/>
      <c r="O1198" s="234"/>
      <c r="P1198" s="234"/>
      <c r="Q1198" s="234"/>
      <c r="R1198" s="234"/>
      <c r="S1198" s="234"/>
      <c r="T1198" s="235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6" t="s">
        <v>132</v>
      </c>
      <c r="AU1198" s="236" t="s">
        <v>84</v>
      </c>
      <c r="AV1198" s="13" t="s">
        <v>84</v>
      </c>
      <c r="AW1198" s="13" t="s">
        <v>36</v>
      </c>
      <c r="AX1198" s="13" t="s">
        <v>74</v>
      </c>
      <c r="AY1198" s="236" t="s">
        <v>118</v>
      </c>
    </row>
    <row r="1199" s="13" customFormat="1">
      <c r="A1199" s="13"/>
      <c r="B1199" s="226"/>
      <c r="C1199" s="227"/>
      <c r="D1199" s="219" t="s">
        <v>132</v>
      </c>
      <c r="E1199" s="228" t="s">
        <v>21</v>
      </c>
      <c r="F1199" s="229" t="s">
        <v>1424</v>
      </c>
      <c r="G1199" s="227"/>
      <c r="H1199" s="230">
        <v>8.6859999999999999</v>
      </c>
      <c r="I1199" s="231"/>
      <c r="J1199" s="227"/>
      <c r="K1199" s="227"/>
      <c r="L1199" s="232"/>
      <c r="M1199" s="233"/>
      <c r="N1199" s="234"/>
      <c r="O1199" s="234"/>
      <c r="P1199" s="234"/>
      <c r="Q1199" s="234"/>
      <c r="R1199" s="234"/>
      <c r="S1199" s="234"/>
      <c r="T1199" s="235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6" t="s">
        <v>132</v>
      </c>
      <c r="AU1199" s="236" t="s">
        <v>84</v>
      </c>
      <c r="AV1199" s="13" t="s">
        <v>84</v>
      </c>
      <c r="AW1199" s="13" t="s">
        <v>36</v>
      </c>
      <c r="AX1199" s="13" t="s">
        <v>74</v>
      </c>
      <c r="AY1199" s="236" t="s">
        <v>118</v>
      </c>
    </row>
    <row r="1200" s="13" customFormat="1">
      <c r="A1200" s="13"/>
      <c r="B1200" s="226"/>
      <c r="C1200" s="227"/>
      <c r="D1200" s="219" t="s">
        <v>132</v>
      </c>
      <c r="E1200" s="228" t="s">
        <v>21</v>
      </c>
      <c r="F1200" s="229" t="s">
        <v>1425</v>
      </c>
      <c r="G1200" s="227"/>
      <c r="H1200" s="230">
        <v>8.6159999999999997</v>
      </c>
      <c r="I1200" s="231"/>
      <c r="J1200" s="227"/>
      <c r="K1200" s="227"/>
      <c r="L1200" s="232"/>
      <c r="M1200" s="233"/>
      <c r="N1200" s="234"/>
      <c r="O1200" s="234"/>
      <c r="P1200" s="234"/>
      <c r="Q1200" s="234"/>
      <c r="R1200" s="234"/>
      <c r="S1200" s="234"/>
      <c r="T1200" s="235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6" t="s">
        <v>132</v>
      </c>
      <c r="AU1200" s="236" t="s">
        <v>84</v>
      </c>
      <c r="AV1200" s="13" t="s">
        <v>84</v>
      </c>
      <c r="AW1200" s="13" t="s">
        <v>36</v>
      </c>
      <c r="AX1200" s="13" t="s">
        <v>74</v>
      </c>
      <c r="AY1200" s="236" t="s">
        <v>118</v>
      </c>
    </row>
    <row r="1201" s="13" customFormat="1">
      <c r="A1201" s="13"/>
      <c r="B1201" s="226"/>
      <c r="C1201" s="227"/>
      <c r="D1201" s="219" t="s">
        <v>132</v>
      </c>
      <c r="E1201" s="228" t="s">
        <v>21</v>
      </c>
      <c r="F1201" s="229" t="s">
        <v>587</v>
      </c>
      <c r="G1201" s="227"/>
      <c r="H1201" s="230">
        <v>44.659999999999997</v>
      </c>
      <c r="I1201" s="231"/>
      <c r="J1201" s="227"/>
      <c r="K1201" s="227"/>
      <c r="L1201" s="232"/>
      <c r="M1201" s="233"/>
      <c r="N1201" s="234"/>
      <c r="O1201" s="234"/>
      <c r="P1201" s="234"/>
      <c r="Q1201" s="234"/>
      <c r="R1201" s="234"/>
      <c r="S1201" s="234"/>
      <c r="T1201" s="235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6" t="s">
        <v>132</v>
      </c>
      <c r="AU1201" s="236" t="s">
        <v>84</v>
      </c>
      <c r="AV1201" s="13" t="s">
        <v>84</v>
      </c>
      <c r="AW1201" s="13" t="s">
        <v>36</v>
      </c>
      <c r="AX1201" s="13" t="s">
        <v>74</v>
      </c>
      <c r="AY1201" s="236" t="s">
        <v>118</v>
      </c>
    </row>
    <row r="1202" s="13" customFormat="1">
      <c r="A1202" s="13"/>
      <c r="B1202" s="226"/>
      <c r="C1202" s="227"/>
      <c r="D1202" s="219" t="s">
        <v>132</v>
      </c>
      <c r="E1202" s="228" t="s">
        <v>21</v>
      </c>
      <c r="F1202" s="229" t="s">
        <v>606</v>
      </c>
      <c r="G1202" s="227"/>
      <c r="H1202" s="230">
        <v>19.199999999999999</v>
      </c>
      <c r="I1202" s="231"/>
      <c r="J1202" s="227"/>
      <c r="K1202" s="227"/>
      <c r="L1202" s="232"/>
      <c r="M1202" s="233"/>
      <c r="N1202" s="234"/>
      <c r="O1202" s="234"/>
      <c r="P1202" s="234"/>
      <c r="Q1202" s="234"/>
      <c r="R1202" s="234"/>
      <c r="S1202" s="234"/>
      <c r="T1202" s="235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6" t="s">
        <v>132</v>
      </c>
      <c r="AU1202" s="236" t="s">
        <v>84</v>
      </c>
      <c r="AV1202" s="13" t="s">
        <v>84</v>
      </c>
      <c r="AW1202" s="13" t="s">
        <v>36</v>
      </c>
      <c r="AX1202" s="13" t="s">
        <v>74</v>
      </c>
      <c r="AY1202" s="236" t="s">
        <v>118</v>
      </c>
    </row>
    <row r="1203" s="13" customFormat="1">
      <c r="A1203" s="13"/>
      <c r="B1203" s="226"/>
      <c r="C1203" s="227"/>
      <c r="D1203" s="219" t="s">
        <v>132</v>
      </c>
      <c r="E1203" s="228" t="s">
        <v>21</v>
      </c>
      <c r="F1203" s="229" t="s">
        <v>1426</v>
      </c>
      <c r="G1203" s="227"/>
      <c r="H1203" s="230">
        <v>3.8599999999999999</v>
      </c>
      <c r="I1203" s="231"/>
      <c r="J1203" s="227"/>
      <c r="K1203" s="227"/>
      <c r="L1203" s="232"/>
      <c r="M1203" s="233"/>
      <c r="N1203" s="234"/>
      <c r="O1203" s="234"/>
      <c r="P1203" s="234"/>
      <c r="Q1203" s="234"/>
      <c r="R1203" s="234"/>
      <c r="S1203" s="234"/>
      <c r="T1203" s="235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6" t="s">
        <v>132</v>
      </c>
      <c r="AU1203" s="236" t="s">
        <v>84</v>
      </c>
      <c r="AV1203" s="13" t="s">
        <v>84</v>
      </c>
      <c r="AW1203" s="13" t="s">
        <v>36</v>
      </c>
      <c r="AX1203" s="13" t="s">
        <v>74</v>
      </c>
      <c r="AY1203" s="236" t="s">
        <v>118</v>
      </c>
    </row>
    <row r="1204" s="13" customFormat="1">
      <c r="A1204" s="13"/>
      <c r="B1204" s="226"/>
      <c r="C1204" s="227"/>
      <c r="D1204" s="219" t="s">
        <v>132</v>
      </c>
      <c r="E1204" s="228" t="s">
        <v>21</v>
      </c>
      <c r="F1204" s="229" t="s">
        <v>608</v>
      </c>
      <c r="G1204" s="227"/>
      <c r="H1204" s="230">
        <v>6.4000000000000004</v>
      </c>
      <c r="I1204" s="231"/>
      <c r="J1204" s="227"/>
      <c r="K1204" s="227"/>
      <c r="L1204" s="232"/>
      <c r="M1204" s="233"/>
      <c r="N1204" s="234"/>
      <c r="O1204" s="234"/>
      <c r="P1204" s="234"/>
      <c r="Q1204" s="234"/>
      <c r="R1204" s="234"/>
      <c r="S1204" s="234"/>
      <c r="T1204" s="235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6" t="s">
        <v>132</v>
      </c>
      <c r="AU1204" s="236" t="s">
        <v>84</v>
      </c>
      <c r="AV1204" s="13" t="s">
        <v>84</v>
      </c>
      <c r="AW1204" s="13" t="s">
        <v>36</v>
      </c>
      <c r="AX1204" s="13" t="s">
        <v>74</v>
      </c>
      <c r="AY1204" s="236" t="s">
        <v>118</v>
      </c>
    </row>
    <row r="1205" s="13" customFormat="1">
      <c r="A1205" s="13"/>
      <c r="B1205" s="226"/>
      <c r="C1205" s="227"/>
      <c r="D1205" s="219" t="s">
        <v>132</v>
      </c>
      <c r="E1205" s="228" t="s">
        <v>21</v>
      </c>
      <c r="F1205" s="229" t="s">
        <v>609</v>
      </c>
      <c r="G1205" s="227"/>
      <c r="H1205" s="230">
        <v>3.2999999999999998</v>
      </c>
      <c r="I1205" s="231"/>
      <c r="J1205" s="227"/>
      <c r="K1205" s="227"/>
      <c r="L1205" s="232"/>
      <c r="M1205" s="233"/>
      <c r="N1205" s="234"/>
      <c r="O1205" s="234"/>
      <c r="P1205" s="234"/>
      <c r="Q1205" s="234"/>
      <c r="R1205" s="234"/>
      <c r="S1205" s="234"/>
      <c r="T1205" s="235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6" t="s">
        <v>132</v>
      </c>
      <c r="AU1205" s="236" t="s">
        <v>84</v>
      </c>
      <c r="AV1205" s="13" t="s">
        <v>84</v>
      </c>
      <c r="AW1205" s="13" t="s">
        <v>36</v>
      </c>
      <c r="AX1205" s="13" t="s">
        <v>74</v>
      </c>
      <c r="AY1205" s="236" t="s">
        <v>118</v>
      </c>
    </row>
    <row r="1206" s="13" customFormat="1">
      <c r="A1206" s="13"/>
      <c r="B1206" s="226"/>
      <c r="C1206" s="227"/>
      <c r="D1206" s="219" t="s">
        <v>132</v>
      </c>
      <c r="E1206" s="228" t="s">
        <v>21</v>
      </c>
      <c r="F1206" s="229" t="s">
        <v>1427</v>
      </c>
      <c r="G1206" s="227"/>
      <c r="H1206" s="230">
        <v>3.96</v>
      </c>
      <c r="I1206" s="231"/>
      <c r="J1206" s="227"/>
      <c r="K1206" s="227"/>
      <c r="L1206" s="232"/>
      <c r="M1206" s="233"/>
      <c r="N1206" s="234"/>
      <c r="O1206" s="234"/>
      <c r="P1206" s="234"/>
      <c r="Q1206" s="234"/>
      <c r="R1206" s="234"/>
      <c r="S1206" s="234"/>
      <c r="T1206" s="235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6" t="s">
        <v>132</v>
      </c>
      <c r="AU1206" s="236" t="s">
        <v>84</v>
      </c>
      <c r="AV1206" s="13" t="s">
        <v>84</v>
      </c>
      <c r="AW1206" s="13" t="s">
        <v>36</v>
      </c>
      <c r="AX1206" s="13" t="s">
        <v>74</v>
      </c>
      <c r="AY1206" s="236" t="s">
        <v>118</v>
      </c>
    </row>
    <row r="1207" s="13" customFormat="1">
      <c r="A1207" s="13"/>
      <c r="B1207" s="226"/>
      <c r="C1207" s="227"/>
      <c r="D1207" s="219" t="s">
        <v>132</v>
      </c>
      <c r="E1207" s="228" t="s">
        <v>21</v>
      </c>
      <c r="F1207" s="229" t="s">
        <v>1428</v>
      </c>
      <c r="G1207" s="227"/>
      <c r="H1207" s="230">
        <v>1.974</v>
      </c>
      <c r="I1207" s="231"/>
      <c r="J1207" s="227"/>
      <c r="K1207" s="227"/>
      <c r="L1207" s="232"/>
      <c r="M1207" s="233"/>
      <c r="N1207" s="234"/>
      <c r="O1207" s="234"/>
      <c r="P1207" s="234"/>
      <c r="Q1207" s="234"/>
      <c r="R1207" s="234"/>
      <c r="S1207" s="234"/>
      <c r="T1207" s="235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6" t="s">
        <v>132</v>
      </c>
      <c r="AU1207" s="236" t="s">
        <v>84</v>
      </c>
      <c r="AV1207" s="13" t="s">
        <v>84</v>
      </c>
      <c r="AW1207" s="13" t="s">
        <v>36</v>
      </c>
      <c r="AX1207" s="13" t="s">
        <v>74</v>
      </c>
      <c r="AY1207" s="236" t="s">
        <v>118</v>
      </c>
    </row>
    <row r="1208" s="13" customFormat="1">
      <c r="A1208" s="13"/>
      <c r="B1208" s="226"/>
      <c r="C1208" s="227"/>
      <c r="D1208" s="219" t="s">
        <v>132</v>
      </c>
      <c r="E1208" s="228" t="s">
        <v>21</v>
      </c>
      <c r="F1208" s="229" t="s">
        <v>578</v>
      </c>
      <c r="G1208" s="227"/>
      <c r="H1208" s="230">
        <v>1.1599999999999999</v>
      </c>
      <c r="I1208" s="231"/>
      <c r="J1208" s="227"/>
      <c r="K1208" s="227"/>
      <c r="L1208" s="232"/>
      <c r="M1208" s="233"/>
      <c r="N1208" s="234"/>
      <c r="O1208" s="234"/>
      <c r="P1208" s="234"/>
      <c r="Q1208" s="234"/>
      <c r="R1208" s="234"/>
      <c r="S1208" s="234"/>
      <c r="T1208" s="235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6" t="s">
        <v>132</v>
      </c>
      <c r="AU1208" s="236" t="s">
        <v>84</v>
      </c>
      <c r="AV1208" s="13" t="s">
        <v>84</v>
      </c>
      <c r="AW1208" s="13" t="s">
        <v>36</v>
      </c>
      <c r="AX1208" s="13" t="s">
        <v>74</v>
      </c>
      <c r="AY1208" s="236" t="s">
        <v>118</v>
      </c>
    </row>
    <row r="1209" s="13" customFormat="1">
      <c r="A1209" s="13"/>
      <c r="B1209" s="226"/>
      <c r="C1209" s="227"/>
      <c r="D1209" s="219" t="s">
        <v>132</v>
      </c>
      <c r="E1209" s="228" t="s">
        <v>21</v>
      </c>
      <c r="F1209" s="229" t="s">
        <v>1429</v>
      </c>
      <c r="G1209" s="227"/>
      <c r="H1209" s="230">
        <v>7.4249999999999998</v>
      </c>
      <c r="I1209" s="231"/>
      <c r="J1209" s="227"/>
      <c r="K1209" s="227"/>
      <c r="L1209" s="232"/>
      <c r="M1209" s="233"/>
      <c r="N1209" s="234"/>
      <c r="O1209" s="234"/>
      <c r="P1209" s="234"/>
      <c r="Q1209" s="234"/>
      <c r="R1209" s="234"/>
      <c r="S1209" s="234"/>
      <c r="T1209" s="235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6" t="s">
        <v>132</v>
      </c>
      <c r="AU1209" s="236" t="s">
        <v>84</v>
      </c>
      <c r="AV1209" s="13" t="s">
        <v>84</v>
      </c>
      <c r="AW1209" s="13" t="s">
        <v>36</v>
      </c>
      <c r="AX1209" s="13" t="s">
        <v>74</v>
      </c>
      <c r="AY1209" s="236" t="s">
        <v>118</v>
      </c>
    </row>
    <row r="1210" s="13" customFormat="1">
      <c r="A1210" s="13"/>
      <c r="B1210" s="226"/>
      <c r="C1210" s="227"/>
      <c r="D1210" s="219" t="s">
        <v>132</v>
      </c>
      <c r="E1210" s="228" t="s">
        <v>21</v>
      </c>
      <c r="F1210" s="229" t="s">
        <v>589</v>
      </c>
      <c r="G1210" s="227"/>
      <c r="H1210" s="230">
        <v>1.595</v>
      </c>
      <c r="I1210" s="231"/>
      <c r="J1210" s="227"/>
      <c r="K1210" s="227"/>
      <c r="L1210" s="232"/>
      <c r="M1210" s="233"/>
      <c r="N1210" s="234"/>
      <c r="O1210" s="234"/>
      <c r="P1210" s="234"/>
      <c r="Q1210" s="234"/>
      <c r="R1210" s="234"/>
      <c r="S1210" s="234"/>
      <c r="T1210" s="235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6" t="s">
        <v>132</v>
      </c>
      <c r="AU1210" s="236" t="s">
        <v>84</v>
      </c>
      <c r="AV1210" s="13" t="s">
        <v>84</v>
      </c>
      <c r="AW1210" s="13" t="s">
        <v>36</v>
      </c>
      <c r="AX1210" s="13" t="s">
        <v>74</v>
      </c>
      <c r="AY1210" s="236" t="s">
        <v>118</v>
      </c>
    </row>
    <row r="1211" s="13" customFormat="1">
      <c r="A1211" s="13"/>
      <c r="B1211" s="226"/>
      <c r="C1211" s="227"/>
      <c r="D1211" s="219" t="s">
        <v>132</v>
      </c>
      <c r="E1211" s="228" t="s">
        <v>21</v>
      </c>
      <c r="F1211" s="229" t="s">
        <v>613</v>
      </c>
      <c r="G1211" s="227"/>
      <c r="H1211" s="230">
        <v>3.2000000000000002</v>
      </c>
      <c r="I1211" s="231"/>
      <c r="J1211" s="227"/>
      <c r="K1211" s="227"/>
      <c r="L1211" s="232"/>
      <c r="M1211" s="233"/>
      <c r="N1211" s="234"/>
      <c r="O1211" s="234"/>
      <c r="P1211" s="234"/>
      <c r="Q1211" s="234"/>
      <c r="R1211" s="234"/>
      <c r="S1211" s="234"/>
      <c r="T1211" s="235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36" t="s">
        <v>132</v>
      </c>
      <c r="AU1211" s="236" t="s">
        <v>84</v>
      </c>
      <c r="AV1211" s="13" t="s">
        <v>84</v>
      </c>
      <c r="AW1211" s="13" t="s">
        <v>36</v>
      </c>
      <c r="AX1211" s="13" t="s">
        <v>74</v>
      </c>
      <c r="AY1211" s="236" t="s">
        <v>118</v>
      </c>
    </row>
    <row r="1212" s="13" customFormat="1">
      <c r="A1212" s="13"/>
      <c r="B1212" s="226"/>
      <c r="C1212" s="227"/>
      <c r="D1212" s="219" t="s">
        <v>132</v>
      </c>
      <c r="E1212" s="228" t="s">
        <v>21</v>
      </c>
      <c r="F1212" s="229" t="s">
        <v>614</v>
      </c>
      <c r="G1212" s="227"/>
      <c r="H1212" s="230">
        <v>17.231999999999999</v>
      </c>
      <c r="I1212" s="231"/>
      <c r="J1212" s="227"/>
      <c r="K1212" s="227"/>
      <c r="L1212" s="232"/>
      <c r="M1212" s="233"/>
      <c r="N1212" s="234"/>
      <c r="O1212" s="234"/>
      <c r="P1212" s="234"/>
      <c r="Q1212" s="234"/>
      <c r="R1212" s="234"/>
      <c r="S1212" s="234"/>
      <c r="T1212" s="235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6" t="s">
        <v>132</v>
      </c>
      <c r="AU1212" s="236" t="s">
        <v>84</v>
      </c>
      <c r="AV1212" s="13" t="s">
        <v>84</v>
      </c>
      <c r="AW1212" s="13" t="s">
        <v>36</v>
      </c>
      <c r="AX1212" s="13" t="s">
        <v>74</v>
      </c>
      <c r="AY1212" s="236" t="s">
        <v>118</v>
      </c>
    </row>
    <row r="1213" s="13" customFormat="1">
      <c r="A1213" s="13"/>
      <c r="B1213" s="226"/>
      <c r="C1213" s="227"/>
      <c r="D1213" s="219" t="s">
        <v>132</v>
      </c>
      <c r="E1213" s="228" t="s">
        <v>21</v>
      </c>
      <c r="F1213" s="229" t="s">
        <v>615</v>
      </c>
      <c r="G1213" s="227"/>
      <c r="H1213" s="230">
        <v>17.231999999999999</v>
      </c>
      <c r="I1213" s="231"/>
      <c r="J1213" s="227"/>
      <c r="K1213" s="227"/>
      <c r="L1213" s="232"/>
      <c r="M1213" s="233"/>
      <c r="N1213" s="234"/>
      <c r="O1213" s="234"/>
      <c r="P1213" s="234"/>
      <c r="Q1213" s="234"/>
      <c r="R1213" s="234"/>
      <c r="S1213" s="234"/>
      <c r="T1213" s="235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6" t="s">
        <v>132</v>
      </c>
      <c r="AU1213" s="236" t="s">
        <v>84</v>
      </c>
      <c r="AV1213" s="13" t="s">
        <v>84</v>
      </c>
      <c r="AW1213" s="13" t="s">
        <v>36</v>
      </c>
      <c r="AX1213" s="13" t="s">
        <v>74</v>
      </c>
      <c r="AY1213" s="236" t="s">
        <v>118</v>
      </c>
    </row>
    <row r="1214" s="13" customFormat="1">
      <c r="A1214" s="13"/>
      <c r="B1214" s="226"/>
      <c r="C1214" s="227"/>
      <c r="D1214" s="219" t="s">
        <v>132</v>
      </c>
      <c r="E1214" s="228" t="s">
        <v>21</v>
      </c>
      <c r="F1214" s="229" t="s">
        <v>1430</v>
      </c>
      <c r="G1214" s="227"/>
      <c r="H1214" s="230">
        <v>3.8159999999999998</v>
      </c>
      <c r="I1214" s="231"/>
      <c r="J1214" s="227"/>
      <c r="K1214" s="227"/>
      <c r="L1214" s="232"/>
      <c r="M1214" s="233"/>
      <c r="N1214" s="234"/>
      <c r="O1214" s="234"/>
      <c r="P1214" s="234"/>
      <c r="Q1214" s="234"/>
      <c r="R1214" s="234"/>
      <c r="S1214" s="234"/>
      <c r="T1214" s="235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6" t="s">
        <v>132</v>
      </c>
      <c r="AU1214" s="236" t="s">
        <v>84</v>
      </c>
      <c r="AV1214" s="13" t="s">
        <v>84</v>
      </c>
      <c r="AW1214" s="13" t="s">
        <v>36</v>
      </c>
      <c r="AX1214" s="13" t="s">
        <v>74</v>
      </c>
      <c r="AY1214" s="236" t="s">
        <v>118</v>
      </c>
    </row>
    <row r="1215" s="13" customFormat="1">
      <c r="A1215" s="13"/>
      <c r="B1215" s="226"/>
      <c r="C1215" s="227"/>
      <c r="D1215" s="219" t="s">
        <v>132</v>
      </c>
      <c r="E1215" s="228" t="s">
        <v>21</v>
      </c>
      <c r="F1215" s="229" t="s">
        <v>1431</v>
      </c>
      <c r="G1215" s="227"/>
      <c r="H1215" s="230">
        <v>3.8159999999999998</v>
      </c>
      <c r="I1215" s="231"/>
      <c r="J1215" s="227"/>
      <c r="K1215" s="227"/>
      <c r="L1215" s="232"/>
      <c r="M1215" s="233"/>
      <c r="N1215" s="234"/>
      <c r="O1215" s="234"/>
      <c r="P1215" s="234"/>
      <c r="Q1215" s="234"/>
      <c r="R1215" s="234"/>
      <c r="S1215" s="234"/>
      <c r="T1215" s="235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6" t="s">
        <v>132</v>
      </c>
      <c r="AU1215" s="236" t="s">
        <v>84</v>
      </c>
      <c r="AV1215" s="13" t="s">
        <v>84</v>
      </c>
      <c r="AW1215" s="13" t="s">
        <v>36</v>
      </c>
      <c r="AX1215" s="13" t="s">
        <v>74</v>
      </c>
      <c r="AY1215" s="236" t="s">
        <v>118</v>
      </c>
    </row>
    <row r="1216" s="13" customFormat="1">
      <c r="A1216" s="13"/>
      <c r="B1216" s="226"/>
      <c r="C1216" s="227"/>
      <c r="D1216" s="219" t="s">
        <v>132</v>
      </c>
      <c r="E1216" s="228" t="s">
        <v>21</v>
      </c>
      <c r="F1216" s="229" t="s">
        <v>618</v>
      </c>
      <c r="G1216" s="227"/>
      <c r="H1216" s="230">
        <v>8.6859999999999999</v>
      </c>
      <c r="I1216" s="231"/>
      <c r="J1216" s="227"/>
      <c r="K1216" s="227"/>
      <c r="L1216" s="232"/>
      <c r="M1216" s="233"/>
      <c r="N1216" s="234"/>
      <c r="O1216" s="234"/>
      <c r="P1216" s="234"/>
      <c r="Q1216" s="234"/>
      <c r="R1216" s="234"/>
      <c r="S1216" s="234"/>
      <c r="T1216" s="235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6" t="s">
        <v>132</v>
      </c>
      <c r="AU1216" s="236" t="s">
        <v>84</v>
      </c>
      <c r="AV1216" s="13" t="s">
        <v>84</v>
      </c>
      <c r="AW1216" s="13" t="s">
        <v>36</v>
      </c>
      <c r="AX1216" s="13" t="s">
        <v>74</v>
      </c>
      <c r="AY1216" s="236" t="s">
        <v>118</v>
      </c>
    </row>
    <row r="1217" s="13" customFormat="1">
      <c r="A1217" s="13"/>
      <c r="B1217" s="226"/>
      <c r="C1217" s="227"/>
      <c r="D1217" s="219" t="s">
        <v>132</v>
      </c>
      <c r="E1217" s="228" t="s">
        <v>21</v>
      </c>
      <c r="F1217" s="229" t="s">
        <v>619</v>
      </c>
      <c r="G1217" s="227"/>
      <c r="H1217" s="230">
        <v>8.6859999999999999</v>
      </c>
      <c r="I1217" s="231"/>
      <c r="J1217" s="227"/>
      <c r="K1217" s="227"/>
      <c r="L1217" s="232"/>
      <c r="M1217" s="233"/>
      <c r="N1217" s="234"/>
      <c r="O1217" s="234"/>
      <c r="P1217" s="234"/>
      <c r="Q1217" s="234"/>
      <c r="R1217" s="234"/>
      <c r="S1217" s="234"/>
      <c r="T1217" s="235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36" t="s">
        <v>132</v>
      </c>
      <c r="AU1217" s="236" t="s">
        <v>84</v>
      </c>
      <c r="AV1217" s="13" t="s">
        <v>84</v>
      </c>
      <c r="AW1217" s="13" t="s">
        <v>36</v>
      </c>
      <c r="AX1217" s="13" t="s">
        <v>74</v>
      </c>
      <c r="AY1217" s="236" t="s">
        <v>118</v>
      </c>
    </row>
    <row r="1218" s="14" customFormat="1">
      <c r="A1218" s="14"/>
      <c r="B1218" s="237"/>
      <c r="C1218" s="238"/>
      <c r="D1218" s="219" t="s">
        <v>132</v>
      </c>
      <c r="E1218" s="239" t="s">
        <v>21</v>
      </c>
      <c r="F1218" s="240" t="s">
        <v>148</v>
      </c>
      <c r="G1218" s="238"/>
      <c r="H1218" s="241">
        <v>289.80999999999995</v>
      </c>
      <c r="I1218" s="242"/>
      <c r="J1218" s="238"/>
      <c r="K1218" s="238"/>
      <c r="L1218" s="243"/>
      <c r="M1218" s="244"/>
      <c r="N1218" s="245"/>
      <c r="O1218" s="245"/>
      <c r="P1218" s="245"/>
      <c r="Q1218" s="245"/>
      <c r="R1218" s="245"/>
      <c r="S1218" s="245"/>
      <c r="T1218" s="246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47" t="s">
        <v>132</v>
      </c>
      <c r="AU1218" s="247" t="s">
        <v>84</v>
      </c>
      <c r="AV1218" s="14" t="s">
        <v>126</v>
      </c>
      <c r="AW1218" s="14" t="s">
        <v>36</v>
      </c>
      <c r="AX1218" s="14" t="s">
        <v>79</v>
      </c>
      <c r="AY1218" s="247" t="s">
        <v>118</v>
      </c>
    </row>
    <row r="1219" s="2" customFormat="1" ht="24.15" customHeight="1">
      <c r="A1219" s="41"/>
      <c r="B1219" s="42"/>
      <c r="C1219" s="206" t="s">
        <v>1432</v>
      </c>
      <c r="D1219" s="206" t="s">
        <v>121</v>
      </c>
      <c r="E1219" s="207" t="s">
        <v>1433</v>
      </c>
      <c r="F1219" s="208" t="s">
        <v>1434</v>
      </c>
      <c r="G1219" s="209" t="s">
        <v>890</v>
      </c>
      <c r="H1219" s="268"/>
      <c r="I1219" s="211"/>
      <c r="J1219" s="212">
        <f>ROUND(I1219*H1219,2)</f>
        <v>0</v>
      </c>
      <c r="K1219" s="208" t="s">
        <v>125</v>
      </c>
      <c r="L1219" s="47"/>
      <c r="M1219" s="213" t="s">
        <v>21</v>
      </c>
      <c r="N1219" s="214" t="s">
        <v>45</v>
      </c>
      <c r="O1219" s="87"/>
      <c r="P1219" s="215">
        <f>O1219*H1219</f>
        <v>0</v>
      </c>
      <c r="Q1219" s="215">
        <v>0</v>
      </c>
      <c r="R1219" s="215">
        <f>Q1219*H1219</f>
        <v>0</v>
      </c>
      <c r="S1219" s="215">
        <v>0</v>
      </c>
      <c r="T1219" s="216">
        <f>S1219*H1219</f>
        <v>0</v>
      </c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R1219" s="217" t="s">
        <v>327</v>
      </c>
      <c r="AT1219" s="217" t="s">
        <v>121</v>
      </c>
      <c r="AU1219" s="217" t="s">
        <v>84</v>
      </c>
      <c r="AY1219" s="19" t="s">
        <v>118</v>
      </c>
      <c r="BE1219" s="218">
        <f>IF(N1219="základní",J1219,0)</f>
        <v>0</v>
      </c>
      <c r="BF1219" s="218">
        <f>IF(N1219="snížená",J1219,0)</f>
        <v>0</v>
      </c>
      <c r="BG1219" s="218">
        <f>IF(N1219="zákl. přenesená",J1219,0)</f>
        <v>0</v>
      </c>
      <c r="BH1219" s="218">
        <f>IF(N1219="sníž. přenesená",J1219,0)</f>
        <v>0</v>
      </c>
      <c r="BI1219" s="218">
        <f>IF(N1219="nulová",J1219,0)</f>
        <v>0</v>
      </c>
      <c r="BJ1219" s="19" t="s">
        <v>79</v>
      </c>
      <c r="BK1219" s="218">
        <f>ROUND(I1219*H1219,2)</f>
        <v>0</v>
      </c>
      <c r="BL1219" s="19" t="s">
        <v>327</v>
      </c>
      <c r="BM1219" s="217" t="s">
        <v>1435</v>
      </c>
    </row>
    <row r="1220" s="2" customFormat="1">
      <c r="A1220" s="41"/>
      <c r="B1220" s="42"/>
      <c r="C1220" s="43"/>
      <c r="D1220" s="219" t="s">
        <v>128</v>
      </c>
      <c r="E1220" s="43"/>
      <c r="F1220" s="220" t="s">
        <v>1436</v>
      </c>
      <c r="G1220" s="43"/>
      <c r="H1220" s="43"/>
      <c r="I1220" s="221"/>
      <c r="J1220" s="43"/>
      <c r="K1220" s="43"/>
      <c r="L1220" s="47"/>
      <c r="M1220" s="222"/>
      <c r="N1220" s="223"/>
      <c r="O1220" s="87"/>
      <c r="P1220" s="87"/>
      <c r="Q1220" s="87"/>
      <c r="R1220" s="87"/>
      <c r="S1220" s="87"/>
      <c r="T1220" s="88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T1220" s="19" t="s">
        <v>128</v>
      </c>
      <c r="AU1220" s="19" t="s">
        <v>84</v>
      </c>
    </row>
    <row r="1221" s="2" customFormat="1">
      <c r="A1221" s="41"/>
      <c r="B1221" s="42"/>
      <c r="C1221" s="43"/>
      <c r="D1221" s="224" t="s">
        <v>130</v>
      </c>
      <c r="E1221" s="43"/>
      <c r="F1221" s="225" t="s">
        <v>1437</v>
      </c>
      <c r="G1221" s="43"/>
      <c r="H1221" s="43"/>
      <c r="I1221" s="221"/>
      <c r="J1221" s="43"/>
      <c r="K1221" s="43"/>
      <c r="L1221" s="47"/>
      <c r="M1221" s="222"/>
      <c r="N1221" s="223"/>
      <c r="O1221" s="87"/>
      <c r="P1221" s="87"/>
      <c r="Q1221" s="87"/>
      <c r="R1221" s="87"/>
      <c r="S1221" s="87"/>
      <c r="T1221" s="88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T1221" s="19" t="s">
        <v>130</v>
      </c>
      <c r="AU1221" s="19" t="s">
        <v>84</v>
      </c>
    </row>
    <row r="1222" s="12" customFormat="1" ht="25.92" customHeight="1">
      <c r="A1222" s="12"/>
      <c r="B1222" s="190"/>
      <c r="C1222" s="191"/>
      <c r="D1222" s="192" t="s">
        <v>73</v>
      </c>
      <c r="E1222" s="193" t="s">
        <v>1438</v>
      </c>
      <c r="F1222" s="193" t="s">
        <v>1439</v>
      </c>
      <c r="G1222" s="191"/>
      <c r="H1222" s="191"/>
      <c r="I1222" s="194"/>
      <c r="J1222" s="195">
        <f>BK1222</f>
        <v>0</v>
      </c>
      <c r="K1222" s="191"/>
      <c r="L1222" s="196"/>
      <c r="M1222" s="197"/>
      <c r="N1222" s="198"/>
      <c r="O1222" s="198"/>
      <c r="P1222" s="199">
        <f>SUM(P1223:P1226)</f>
        <v>0</v>
      </c>
      <c r="Q1222" s="198"/>
      <c r="R1222" s="199">
        <f>SUM(R1223:R1226)</f>
        <v>0</v>
      </c>
      <c r="S1222" s="198"/>
      <c r="T1222" s="200">
        <f>SUM(T1223:T1226)</f>
        <v>0</v>
      </c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R1222" s="201" t="s">
        <v>126</v>
      </c>
      <c r="AT1222" s="202" t="s">
        <v>73</v>
      </c>
      <c r="AU1222" s="202" t="s">
        <v>74</v>
      </c>
      <c r="AY1222" s="201" t="s">
        <v>118</v>
      </c>
      <c r="BK1222" s="203">
        <f>SUM(BK1223:BK1226)</f>
        <v>0</v>
      </c>
    </row>
    <row r="1223" s="2" customFormat="1" ht="37.8" customHeight="1">
      <c r="A1223" s="41"/>
      <c r="B1223" s="42"/>
      <c r="C1223" s="206" t="s">
        <v>1440</v>
      </c>
      <c r="D1223" s="206" t="s">
        <v>121</v>
      </c>
      <c r="E1223" s="207" t="s">
        <v>1441</v>
      </c>
      <c r="F1223" s="208" t="s">
        <v>1442</v>
      </c>
      <c r="G1223" s="209" t="s">
        <v>1443</v>
      </c>
      <c r="H1223" s="210">
        <v>60</v>
      </c>
      <c r="I1223" s="211"/>
      <c r="J1223" s="212">
        <f>ROUND(I1223*H1223,2)</f>
        <v>0</v>
      </c>
      <c r="K1223" s="208" t="s">
        <v>21</v>
      </c>
      <c r="L1223" s="47"/>
      <c r="M1223" s="213" t="s">
        <v>21</v>
      </c>
      <c r="N1223" s="214" t="s">
        <v>45</v>
      </c>
      <c r="O1223" s="87"/>
      <c r="P1223" s="215">
        <f>O1223*H1223</f>
        <v>0</v>
      </c>
      <c r="Q1223" s="215">
        <v>0</v>
      </c>
      <c r="R1223" s="215">
        <f>Q1223*H1223</f>
        <v>0</v>
      </c>
      <c r="S1223" s="215">
        <v>0</v>
      </c>
      <c r="T1223" s="216">
        <f>S1223*H1223</f>
        <v>0</v>
      </c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R1223" s="217" t="s">
        <v>1444</v>
      </c>
      <c r="AT1223" s="217" t="s">
        <v>121</v>
      </c>
      <c r="AU1223" s="217" t="s">
        <v>79</v>
      </c>
      <c r="AY1223" s="19" t="s">
        <v>118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79</v>
      </c>
      <c r="BK1223" s="218">
        <f>ROUND(I1223*H1223,2)</f>
        <v>0</v>
      </c>
      <c r="BL1223" s="19" t="s">
        <v>1444</v>
      </c>
      <c r="BM1223" s="217" t="s">
        <v>1445</v>
      </c>
    </row>
    <row r="1224" s="2" customFormat="1">
      <c r="A1224" s="41"/>
      <c r="B1224" s="42"/>
      <c r="C1224" s="43"/>
      <c r="D1224" s="219" t="s">
        <v>128</v>
      </c>
      <c r="E1224" s="43"/>
      <c r="F1224" s="220" t="s">
        <v>1442</v>
      </c>
      <c r="G1224" s="43"/>
      <c r="H1224" s="43"/>
      <c r="I1224" s="221"/>
      <c r="J1224" s="43"/>
      <c r="K1224" s="43"/>
      <c r="L1224" s="47"/>
      <c r="M1224" s="222"/>
      <c r="N1224" s="223"/>
      <c r="O1224" s="87"/>
      <c r="P1224" s="87"/>
      <c r="Q1224" s="87"/>
      <c r="R1224" s="87"/>
      <c r="S1224" s="87"/>
      <c r="T1224" s="88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T1224" s="19" t="s">
        <v>128</v>
      </c>
      <c r="AU1224" s="19" t="s">
        <v>79</v>
      </c>
    </row>
    <row r="1225" s="2" customFormat="1" ht="33" customHeight="1">
      <c r="A1225" s="41"/>
      <c r="B1225" s="42"/>
      <c r="C1225" s="206" t="s">
        <v>1446</v>
      </c>
      <c r="D1225" s="206" t="s">
        <v>121</v>
      </c>
      <c r="E1225" s="207" t="s">
        <v>1447</v>
      </c>
      <c r="F1225" s="208" t="s">
        <v>1448</v>
      </c>
      <c r="G1225" s="209" t="s">
        <v>1443</v>
      </c>
      <c r="H1225" s="210">
        <v>45</v>
      </c>
      <c r="I1225" s="211"/>
      <c r="J1225" s="212">
        <f>ROUND(I1225*H1225,2)</f>
        <v>0</v>
      </c>
      <c r="K1225" s="208" t="s">
        <v>21</v>
      </c>
      <c r="L1225" s="47"/>
      <c r="M1225" s="213" t="s">
        <v>21</v>
      </c>
      <c r="N1225" s="214" t="s">
        <v>45</v>
      </c>
      <c r="O1225" s="87"/>
      <c r="P1225" s="215">
        <f>O1225*H1225</f>
        <v>0</v>
      </c>
      <c r="Q1225" s="215">
        <v>0</v>
      </c>
      <c r="R1225" s="215">
        <f>Q1225*H1225</f>
        <v>0</v>
      </c>
      <c r="S1225" s="215">
        <v>0</v>
      </c>
      <c r="T1225" s="216">
        <f>S1225*H1225</f>
        <v>0</v>
      </c>
      <c r="U1225" s="41"/>
      <c r="V1225" s="41"/>
      <c r="W1225" s="41"/>
      <c r="X1225" s="41"/>
      <c r="Y1225" s="41"/>
      <c r="Z1225" s="41"/>
      <c r="AA1225" s="41"/>
      <c r="AB1225" s="41"/>
      <c r="AC1225" s="41"/>
      <c r="AD1225" s="41"/>
      <c r="AE1225" s="41"/>
      <c r="AR1225" s="217" t="s">
        <v>1444</v>
      </c>
      <c r="AT1225" s="217" t="s">
        <v>121</v>
      </c>
      <c r="AU1225" s="217" t="s">
        <v>79</v>
      </c>
      <c r="AY1225" s="19" t="s">
        <v>118</v>
      </c>
      <c r="BE1225" s="218">
        <f>IF(N1225="základní",J1225,0)</f>
        <v>0</v>
      </c>
      <c r="BF1225" s="218">
        <f>IF(N1225="snížená",J1225,0)</f>
        <v>0</v>
      </c>
      <c r="BG1225" s="218">
        <f>IF(N1225="zákl. přenesená",J1225,0)</f>
        <v>0</v>
      </c>
      <c r="BH1225" s="218">
        <f>IF(N1225="sníž. přenesená",J1225,0)</f>
        <v>0</v>
      </c>
      <c r="BI1225" s="218">
        <f>IF(N1225="nulová",J1225,0)</f>
        <v>0</v>
      </c>
      <c r="BJ1225" s="19" t="s">
        <v>79</v>
      </c>
      <c r="BK1225" s="218">
        <f>ROUND(I1225*H1225,2)</f>
        <v>0</v>
      </c>
      <c r="BL1225" s="19" t="s">
        <v>1444</v>
      </c>
      <c r="BM1225" s="217" t="s">
        <v>1449</v>
      </c>
    </row>
    <row r="1226" s="2" customFormat="1">
      <c r="A1226" s="41"/>
      <c r="B1226" s="42"/>
      <c r="C1226" s="43"/>
      <c r="D1226" s="219" t="s">
        <v>128</v>
      </c>
      <c r="E1226" s="43"/>
      <c r="F1226" s="220" t="s">
        <v>1450</v>
      </c>
      <c r="G1226" s="43"/>
      <c r="H1226" s="43"/>
      <c r="I1226" s="221"/>
      <c r="J1226" s="43"/>
      <c r="K1226" s="43"/>
      <c r="L1226" s="47"/>
      <c r="M1226" s="280"/>
      <c r="N1226" s="281"/>
      <c r="O1226" s="282"/>
      <c r="P1226" s="282"/>
      <c r="Q1226" s="282"/>
      <c r="R1226" s="282"/>
      <c r="S1226" s="282"/>
      <c r="T1226" s="283"/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T1226" s="19" t="s">
        <v>128</v>
      </c>
      <c r="AU1226" s="19" t="s">
        <v>79</v>
      </c>
    </row>
    <row r="1227" s="2" customFormat="1" ht="6.96" customHeight="1">
      <c r="A1227" s="41"/>
      <c r="B1227" s="62"/>
      <c r="C1227" s="63"/>
      <c r="D1227" s="63"/>
      <c r="E1227" s="63"/>
      <c r="F1227" s="63"/>
      <c r="G1227" s="63"/>
      <c r="H1227" s="63"/>
      <c r="I1227" s="63"/>
      <c r="J1227" s="63"/>
      <c r="K1227" s="63"/>
      <c r="L1227" s="47"/>
      <c r="M1227" s="41"/>
      <c r="O1227" s="41"/>
      <c r="P1227" s="41"/>
      <c r="Q1227" s="41"/>
      <c r="R1227" s="41"/>
      <c r="S1227" s="41"/>
      <c r="T1227" s="41"/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</row>
  </sheetData>
  <sheetProtection sheet="1" autoFilter="0" formatColumns="0" formatRows="0" objects="1" scenarios="1" spinCount="100000" saltValue="yKC0tymaCd9sgfOTTFoDVIlIHaMMWndfqHozEedBmaEzNrLUM5Za8aAgps+OiaxbPQoeHfJC3cOraLfM+MZN2g==" hashValue="Ly4OZXftIAzxJA3wLfySXFPfBQaclbH7bo41vKmrQBeBTmNlheGjfh8Q/j9unJExkFzsJ30Ki6BpzkZiM1Orew==" algorithmName="SHA-512" password="CC35"/>
  <autoFilter ref="C85:K1226"/>
  <mergeCells count="6">
    <mergeCell ref="E7:H7"/>
    <mergeCell ref="E16:H16"/>
    <mergeCell ref="E25:H25"/>
    <mergeCell ref="E46:H46"/>
    <mergeCell ref="E78:H78"/>
    <mergeCell ref="L2:V2"/>
  </mergeCells>
  <hyperlinks>
    <hyperlink ref="F91" r:id="rId1" display="https://podminky.urs.cz/item/CS_URS_2021_02/612325221"/>
    <hyperlink ref="F95" r:id="rId2" display="https://podminky.urs.cz/item/CS_URS_2021_02/612325302"/>
    <hyperlink ref="F107" r:id="rId3" display="https://podminky.urs.cz/item/CS_URS_2021_02/619995001"/>
    <hyperlink ref="F151" r:id="rId4" display="https://podminky.urs.cz/item/CS_URS_2021_02/619996117"/>
    <hyperlink ref="F156" r:id="rId5" display="https://podminky.urs.cz/item/CS_URS_2021_02/619996137"/>
    <hyperlink ref="F161" r:id="rId6" display="https://podminky.urs.cz/item/CS_URS_2021_02/619996145"/>
    <hyperlink ref="F168" r:id="rId7" display="https://podminky.urs.cz/item/CS_URS_2021_02/622143004"/>
    <hyperlink ref="F213" r:id="rId8" display="https://podminky.urs.cz/item/CS_URS_2021_02/59051516"/>
    <hyperlink ref="F217" r:id="rId9" display="https://podminky.urs.cz/item/CS_URS_2021_02/28342205"/>
    <hyperlink ref="F221" r:id="rId10" display="https://podminky.urs.cz/item/CS_URS_2021_02/622215101"/>
    <hyperlink ref="F229" r:id="rId11" display="https://podminky.urs.cz/item/CS_URS_2021_02/622215102"/>
    <hyperlink ref="F273" r:id="rId12" display="https://podminky.urs.cz/item/CS_URS_2021_02/622215103"/>
    <hyperlink ref="F357" r:id="rId13" display="https://podminky.urs.cz/item/CS_URS_2021_02/622525103"/>
    <hyperlink ref="F374" r:id="rId14" display="https://podminky.urs.cz/item/CS_URS_2021_02/622525104"/>
    <hyperlink ref="F407" r:id="rId15" display="https://podminky.urs.cz/item/CS_URS_2021_02/631312141"/>
    <hyperlink ref="F411" r:id="rId16" display="https://podminky.urs.cz/item/CS_URS_2021_02/632450121"/>
    <hyperlink ref="F417" r:id="rId17" display="https://podminky.urs.cz/item/CS_URS_2021_02/941221111"/>
    <hyperlink ref="F428" r:id="rId18" display="https://podminky.urs.cz/item/CS_URS_2021_02/941221211"/>
    <hyperlink ref="F432" r:id="rId19" display="https://podminky.urs.cz/item/CS_URS_2021_02/941321811"/>
    <hyperlink ref="F436" r:id="rId20" display="https://podminky.urs.cz/item/CS_URS_2021_02/944511111"/>
    <hyperlink ref="F440" r:id="rId21" display="https://podminky.urs.cz/item/CS_URS_2021_02/944511211"/>
    <hyperlink ref="F444" r:id="rId22" display="https://podminky.urs.cz/item/CS_URS_2021_02/944511811"/>
    <hyperlink ref="F448" r:id="rId23" display="https://podminky.urs.cz/item/CS_URS_2021_02/944711112"/>
    <hyperlink ref="F455" r:id="rId24" display="https://podminky.urs.cz/item/CS_URS_2021_02/944711212"/>
    <hyperlink ref="F462" r:id="rId25" display="https://podminky.urs.cz/item/CS_URS_2021_02/944711812"/>
    <hyperlink ref="F465" r:id="rId26" display="https://podminky.urs.cz/item/CS_URS_2021_02/946111111"/>
    <hyperlink ref="F471" r:id="rId27" display="https://podminky.urs.cz/item/CS_URS_2021_02/946111211"/>
    <hyperlink ref="F477" r:id="rId28" display="https://podminky.urs.cz/item/CS_URS_2021_02/946111811"/>
    <hyperlink ref="F485" r:id="rId29" display="https://podminky.urs.cz/item/CS_URS_2021_02/949121111"/>
    <hyperlink ref="F496" r:id="rId30" display="https://podminky.urs.cz/item/CS_URS_2021_02/949121211"/>
    <hyperlink ref="F507" r:id="rId31" display="https://podminky.urs.cz/item/CS_URS_2021_02/949121811"/>
    <hyperlink ref="F510" r:id="rId32" display="https://podminky.urs.cz/item/CS_URS_2021_02/952901106"/>
    <hyperlink ref="F514" r:id="rId33" display="https://podminky.urs.cz/item/CS_URS_2021_02/952901107"/>
    <hyperlink ref="F523" r:id="rId34" display="https://podminky.urs.cz/item/CS_URS_2021_02/952901108"/>
    <hyperlink ref="F552" r:id="rId35" display="https://podminky.urs.cz/item/CS_URS_2021_02/952901122"/>
    <hyperlink ref="F560" r:id="rId36" display="https://podminky.urs.cz/item/CS_URS_2021_02/952901123"/>
    <hyperlink ref="F567" r:id="rId37" display="https://podminky.urs.cz/item/CS_URS_2021_02/952901124"/>
    <hyperlink ref="F573" r:id="rId38" display="https://podminky.urs.cz/item/CS_URS_2021_02/952901131"/>
    <hyperlink ref="F581" r:id="rId39" display="https://podminky.urs.cz/item/CS_URS_2021_02/952902021"/>
    <hyperlink ref="F585" r:id="rId40" display="https://podminky.urs.cz/item/CS_URS_2021_02/952902031"/>
    <hyperlink ref="F594" r:id="rId41" display="https://podminky.urs.cz/item/CS_URS_2021_02/952902121"/>
    <hyperlink ref="F598" r:id="rId42" display="https://podminky.urs.cz/item/CS_URS_2021_02/952902221"/>
    <hyperlink ref="F602" r:id="rId43" display="https://podminky.urs.cz/item/CS_URS_2021_02/952902491"/>
    <hyperlink ref="F606" r:id="rId44" display="https://podminky.urs.cz/item/CS_URS_2021_02/952902501"/>
    <hyperlink ref="F610" r:id="rId45" display="https://podminky.urs.cz/item/CS_URS_2021_02/962032314"/>
    <hyperlink ref="F614" r:id="rId46" display="https://podminky.urs.cz/item/CS_URS_2021_02/966081121"/>
    <hyperlink ref="F640" r:id="rId47" display="https://podminky.urs.cz/item/CS_URS_2021_02/966081123"/>
    <hyperlink ref="F662" r:id="rId48" display="https://podminky.urs.cz/item/CS_URS_2021_02/967031132"/>
    <hyperlink ref="F666" r:id="rId49" display="https://podminky.urs.cz/item/CS_URS_2021_02/968062375"/>
    <hyperlink ref="F676" r:id="rId50" display="https://podminky.urs.cz/item/CS_URS_2021_02/968062376"/>
    <hyperlink ref="F694" r:id="rId51" display="https://podminky.urs.cz/item/CS_URS_2021_02/968062377"/>
    <hyperlink ref="F711" r:id="rId52" display="https://podminky.urs.cz/item/CS_URS_2021_02/968062456"/>
    <hyperlink ref="F720" r:id="rId53" display="https://podminky.urs.cz/item/CS_URS_2021_02/968062747"/>
    <hyperlink ref="F726" r:id="rId54" display="https://podminky.urs.cz/item/CS_URS_2021_02/968062991"/>
    <hyperlink ref="F732" r:id="rId55" display="https://podminky.urs.cz/item/CS_URS_2021_02/968072361"/>
    <hyperlink ref="F736" r:id="rId56" display="https://podminky.urs.cz/item/CS_URS_2021_02/968072455"/>
    <hyperlink ref="F745" r:id="rId57" display="https://podminky.urs.cz/item/CS_URS_2021_02/978013191"/>
    <hyperlink ref="F751" r:id="rId58" display="https://podminky.urs.cz/item/CS_URS_2021_02/997013212"/>
    <hyperlink ref="F754" r:id="rId59" display="https://podminky.urs.cz/item/CS_URS_2021_02/997013219"/>
    <hyperlink ref="F758" r:id="rId60" display="https://podminky.urs.cz/item/CS_URS_2021_02/997013501"/>
    <hyperlink ref="F761" r:id="rId61" display="https://podminky.urs.cz/item/CS_URS_2021_02/997013509"/>
    <hyperlink ref="F765" r:id="rId62" display="https://podminky.urs.cz/item/CS_URS_2021_02/997013631"/>
    <hyperlink ref="F771" r:id="rId63" display="https://podminky.urs.cz/item/CS_URS_2021_02/997013814"/>
    <hyperlink ref="F776" r:id="rId64" display="https://podminky.urs.cz/item/CS_URS_2021_02/998018002"/>
    <hyperlink ref="F781" r:id="rId65" display="https://podminky.urs.cz/item/CS_URS_2021_02/764002851"/>
    <hyperlink ref="F794" r:id="rId66" display="https://podminky.urs.cz/item/CS_URS_2021_02/998764202"/>
    <hyperlink ref="F797" r:id="rId67" display="https://podminky.urs.cz/item/CS_URS_2021_02/998764292"/>
    <hyperlink ref="F801" r:id="rId68" display="https://podminky.urs.cz/item/CS_URS_2021_02/766441811"/>
    <hyperlink ref="F830" r:id="rId69" display="https://podminky.urs.cz/item/CS_URS_2021_02/766441821"/>
    <hyperlink ref="F855" r:id="rId70" display="https://podminky.urs.cz/item/CS_URS_2021_02/766441822"/>
    <hyperlink ref="F990" r:id="rId71" display="https://podminky.urs.cz/item/CS_URS_2021_02/998766202"/>
    <hyperlink ref="F993" r:id="rId72" display="https://podminky.urs.cz/item/CS_URS_2021_02/998766292"/>
    <hyperlink ref="F1008" r:id="rId73" display="https://podminky.urs.cz/item/CS_URS_2021_02/998771202"/>
    <hyperlink ref="F1015" r:id="rId74" display="https://podminky.urs.cz/item/CS_URS_2021_02/784171101"/>
    <hyperlink ref="F1026" r:id="rId75" display="https://podminky.urs.cz/item/CS_URS_2021_02/784171111"/>
    <hyperlink ref="F1071" r:id="rId76" display="https://podminky.urs.cz/item/CS_URS_2021_02/58124844"/>
    <hyperlink ref="F1075" r:id="rId77" display="https://podminky.urs.cz/item/CS_URS_2021_02/58124840"/>
    <hyperlink ref="F1120" r:id="rId78" display="https://podminky.urs.cz/item/CS_URS_2021_02/784171121"/>
    <hyperlink ref="F1126" r:id="rId79" display="https://podminky.urs.cz/item/CS_URS_2021_02/58124844"/>
    <hyperlink ref="F1130" r:id="rId80" display="https://podminky.urs.cz/item/CS_URS_2021_02/58124840"/>
    <hyperlink ref="F1134" r:id="rId81" display="https://podminky.urs.cz/item/CS_URS_2021_02/784181121"/>
    <hyperlink ref="F1138" r:id="rId82" display="https://podminky.urs.cz/item/CS_URS_2021_02/784221101"/>
    <hyperlink ref="F1221" r:id="rId83" display="https://podminky.urs.cz/item/CS_URS_2021_02/998786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284" t="str">
        <f>'Rekapitulace stavby'!K6</f>
        <v>Výměna výplní otvorů v obvodovém plášti MŠ Hostinského</v>
      </c>
      <c r="F7" s="134"/>
      <c r="G7" s="134"/>
      <c r="H7" s="134"/>
      <c r="L7" s="22"/>
    </row>
    <row r="8" s="2" customFormat="1" ht="12" customHeight="1">
      <c r="A8" s="41"/>
      <c r="B8" s="47"/>
      <c r="C8" s="41"/>
      <c r="D8" s="134" t="s">
        <v>1451</v>
      </c>
      <c r="E8" s="41"/>
      <c r="F8" s="41"/>
      <c r="G8" s="41"/>
      <c r="H8" s="41"/>
      <c r="I8" s="41"/>
      <c r="J8" s="41"/>
      <c r="K8" s="41"/>
      <c r="L8" s="135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6" t="s">
        <v>1452</v>
      </c>
      <c r="F9" s="41"/>
      <c r="G9" s="41"/>
      <c r="H9" s="41"/>
      <c r="I9" s="41"/>
      <c r="J9" s="41"/>
      <c r="K9" s="41"/>
      <c r="L9" s="135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4" t="s">
        <v>18</v>
      </c>
      <c r="E11" s="41"/>
      <c r="F11" s="137" t="s">
        <v>19</v>
      </c>
      <c r="G11" s="41"/>
      <c r="H11" s="41"/>
      <c r="I11" s="134" t="s">
        <v>20</v>
      </c>
      <c r="J11" s="137" t="s">
        <v>21</v>
      </c>
      <c r="K11" s="41"/>
      <c r="L11" s="135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4" t="s">
        <v>22</v>
      </c>
      <c r="E12" s="41"/>
      <c r="F12" s="137" t="s">
        <v>23</v>
      </c>
      <c r="G12" s="41"/>
      <c r="H12" s="41"/>
      <c r="I12" s="134" t="s">
        <v>24</v>
      </c>
      <c r="J12" s="138" t="str">
        <f>'Rekapitulace stavby'!AN8</f>
        <v>14. 11. 2021</v>
      </c>
      <c r="K12" s="41"/>
      <c r="L12" s="135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5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4" t="s">
        <v>28</v>
      </c>
      <c r="E14" s="41"/>
      <c r="F14" s="41"/>
      <c r="G14" s="41"/>
      <c r="H14" s="41"/>
      <c r="I14" s="134" t="s">
        <v>29</v>
      </c>
      <c r="J14" s="137" t="s">
        <v>21</v>
      </c>
      <c r="K14" s="41"/>
      <c r="L14" s="135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7" t="s">
        <v>30</v>
      </c>
      <c r="F15" s="41"/>
      <c r="G15" s="41"/>
      <c r="H15" s="41"/>
      <c r="I15" s="134" t="s">
        <v>31</v>
      </c>
      <c r="J15" s="137" t="s">
        <v>21</v>
      </c>
      <c r="K15" s="41"/>
      <c r="L15" s="135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5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4" t="s">
        <v>32</v>
      </c>
      <c r="E17" s="41"/>
      <c r="F17" s="41"/>
      <c r="G17" s="41"/>
      <c r="H17" s="41"/>
      <c r="I17" s="134" t="s">
        <v>29</v>
      </c>
      <c r="J17" s="35" t="str">
        <f>'Rekapitulace stavby'!AN13</f>
        <v>Vyplň údaj</v>
      </c>
      <c r="K17" s="41"/>
      <c r="L17" s="135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7"/>
      <c r="G18" s="137"/>
      <c r="H18" s="137"/>
      <c r="I18" s="134" t="s">
        <v>31</v>
      </c>
      <c r="J18" s="35" t="str">
        <f>'Rekapitulace stavby'!AN14</f>
        <v>Vyplň údaj</v>
      </c>
      <c r="K18" s="41"/>
      <c r="L18" s="13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4" t="s">
        <v>34</v>
      </c>
      <c r="E20" s="41"/>
      <c r="F20" s="41"/>
      <c r="G20" s="41"/>
      <c r="H20" s="41"/>
      <c r="I20" s="134" t="s">
        <v>29</v>
      </c>
      <c r="J20" s="137" t="str">
        <f>IF('Rekapitulace stavby'!AN16="","",'Rekapitulace stavby'!AN16)</f>
        <v/>
      </c>
      <c r="K20" s="41"/>
      <c r="L20" s="135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7" t="str">
        <f>IF('Rekapitulace stavby'!E17="","",'Rekapitulace stavby'!E17)</f>
        <v xml:space="preserve"> </v>
      </c>
      <c r="F21" s="41"/>
      <c r="G21" s="41"/>
      <c r="H21" s="41"/>
      <c r="I21" s="134" t="s">
        <v>31</v>
      </c>
      <c r="J21" s="137" t="str">
        <f>IF('Rekapitulace stavby'!AN17="","",'Rekapitulace stavby'!AN17)</f>
        <v/>
      </c>
      <c r="K21" s="41"/>
      <c r="L21" s="135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5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4" t="s">
        <v>37</v>
      </c>
      <c r="E23" s="41"/>
      <c r="F23" s="41"/>
      <c r="G23" s="41"/>
      <c r="H23" s="41"/>
      <c r="I23" s="134" t="s">
        <v>29</v>
      </c>
      <c r="J23" s="137" t="str">
        <f>IF('Rekapitulace stavby'!AN19="","",'Rekapitulace stavby'!AN19)</f>
        <v/>
      </c>
      <c r="K23" s="41"/>
      <c r="L23" s="13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7" t="str">
        <f>IF('Rekapitulace stavby'!E20="","",'Rekapitulace stavby'!E20)</f>
        <v xml:space="preserve"> </v>
      </c>
      <c r="F24" s="41"/>
      <c r="G24" s="41"/>
      <c r="H24" s="41"/>
      <c r="I24" s="134" t="s">
        <v>31</v>
      </c>
      <c r="J24" s="137" t="str">
        <f>IF('Rekapitulace stavby'!AN20="","",'Rekapitulace stavby'!AN20)</f>
        <v/>
      </c>
      <c r="K24" s="41"/>
      <c r="L24" s="13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5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4" t="s">
        <v>38</v>
      </c>
      <c r="E26" s="41"/>
      <c r="F26" s="41"/>
      <c r="G26" s="41"/>
      <c r="H26" s="41"/>
      <c r="I26" s="41"/>
      <c r="J26" s="41"/>
      <c r="K26" s="41"/>
      <c r="L26" s="13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5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40</v>
      </c>
      <c r="E30" s="41"/>
      <c r="F30" s="41"/>
      <c r="G30" s="41"/>
      <c r="H30" s="41"/>
      <c r="I30" s="41"/>
      <c r="J30" s="147">
        <f>ROUND(J83, 2)</f>
        <v>0</v>
      </c>
      <c r="K30" s="41"/>
      <c r="L30" s="135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5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42</v>
      </c>
      <c r="G32" s="41"/>
      <c r="H32" s="41"/>
      <c r="I32" s="148" t="s">
        <v>41</v>
      </c>
      <c r="J32" s="148" t="s">
        <v>43</v>
      </c>
      <c r="K32" s="41"/>
      <c r="L32" s="135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44</v>
      </c>
      <c r="E33" s="134" t="s">
        <v>45</v>
      </c>
      <c r="F33" s="150">
        <f>ROUND((SUM(BE83:BE96)),  2)</f>
        <v>0</v>
      </c>
      <c r="G33" s="41"/>
      <c r="H33" s="41"/>
      <c r="I33" s="151">
        <v>0.20999999999999999</v>
      </c>
      <c r="J33" s="150">
        <f>ROUND(((SUM(BE83:BE96))*I33),  2)</f>
        <v>0</v>
      </c>
      <c r="K33" s="41"/>
      <c r="L33" s="135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4" t="s">
        <v>46</v>
      </c>
      <c r="F34" s="150">
        <f>ROUND((SUM(BF83:BF96)),  2)</f>
        <v>0</v>
      </c>
      <c r="G34" s="41"/>
      <c r="H34" s="41"/>
      <c r="I34" s="151">
        <v>0.14999999999999999</v>
      </c>
      <c r="J34" s="150">
        <f>ROUND(((SUM(BF83:BF96))*I34),  2)</f>
        <v>0</v>
      </c>
      <c r="K34" s="41"/>
      <c r="L34" s="135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4" t="s">
        <v>47</v>
      </c>
      <c r="F35" s="150">
        <f>ROUND((SUM(BG83:BG96)),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5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4" t="s">
        <v>48</v>
      </c>
      <c r="F36" s="150">
        <f>ROUND((SUM(BH83:BH96)),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5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4" t="s">
        <v>49</v>
      </c>
      <c r="F37" s="150">
        <f>ROUND((SUM(BI83:BI96)),  2)</f>
        <v>0</v>
      </c>
      <c r="G37" s="41"/>
      <c r="H37" s="41"/>
      <c r="I37" s="151">
        <v>0</v>
      </c>
      <c r="J37" s="150">
        <f>0</f>
        <v>0</v>
      </c>
      <c r="K37" s="41"/>
      <c r="L37" s="135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5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5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5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5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86</v>
      </c>
      <c r="D45" s="43"/>
      <c r="E45" s="43"/>
      <c r="F45" s="43"/>
      <c r="G45" s="43"/>
      <c r="H45" s="43"/>
      <c r="I45" s="43"/>
      <c r="J45" s="43"/>
      <c r="K45" s="43"/>
      <c r="L45" s="135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5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5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285" t="str">
        <f>E7</f>
        <v>Výměna výplní otvorů v obvodovém plášti MŠ Hostinského</v>
      </c>
      <c r="F48" s="34"/>
      <c r="G48" s="34"/>
      <c r="H48" s="34"/>
      <c r="I48" s="43"/>
      <c r="J48" s="43"/>
      <c r="K48" s="43"/>
      <c r="L48" s="135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1451</v>
      </c>
      <c r="D49" s="43"/>
      <c r="E49" s="43"/>
      <c r="F49" s="43"/>
      <c r="G49" s="43"/>
      <c r="H49" s="43"/>
      <c r="I49" s="43"/>
      <c r="J49" s="43"/>
      <c r="K49" s="43"/>
      <c r="L49" s="135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5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5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Hostinského 1534/11, Praha 5 - Stodůlky</v>
      </c>
      <c r="G52" s="43"/>
      <c r="H52" s="43"/>
      <c r="I52" s="34" t="s">
        <v>24</v>
      </c>
      <c r="J52" s="75" t="str">
        <f>IF(J12="","",J12)</f>
        <v>14. 11. 2021</v>
      </c>
      <c r="K52" s="43"/>
      <c r="L52" s="135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5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28</v>
      </c>
      <c r="D54" s="43"/>
      <c r="E54" s="43"/>
      <c r="F54" s="29" t="str">
        <f>E15</f>
        <v>Městská část Praha 13,Sluneční nám.2580/13,Praha 5</v>
      </c>
      <c r="G54" s="43"/>
      <c r="H54" s="43"/>
      <c r="I54" s="34" t="s">
        <v>34</v>
      </c>
      <c r="J54" s="39" t="str">
        <f>E21</f>
        <v xml:space="preserve"> </v>
      </c>
      <c r="K54" s="43"/>
      <c r="L54" s="135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3"/>
      <c r="E55" s="43"/>
      <c r="F55" s="29" t="str">
        <f>IF(E18="","",E18)</f>
        <v>Vyplň údaj</v>
      </c>
      <c r="G55" s="43"/>
      <c r="H55" s="43"/>
      <c r="I55" s="34" t="s">
        <v>37</v>
      </c>
      <c r="J55" s="39" t="str">
        <f>E24</f>
        <v xml:space="preserve"> </v>
      </c>
      <c r="K55" s="43"/>
      <c r="L55" s="135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5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3" t="s">
        <v>87</v>
      </c>
      <c r="D57" s="164"/>
      <c r="E57" s="164"/>
      <c r="F57" s="164"/>
      <c r="G57" s="164"/>
      <c r="H57" s="164"/>
      <c r="I57" s="164"/>
      <c r="J57" s="165" t="s">
        <v>88</v>
      </c>
      <c r="K57" s="164"/>
      <c r="L57" s="135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5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6" t="s">
        <v>72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5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89</v>
      </c>
    </row>
    <row r="60" s="9" customFormat="1" ht="24.96" customHeight="1">
      <c r="A60" s="9"/>
      <c r="B60" s="167"/>
      <c r="C60" s="168"/>
      <c r="D60" s="169" t="s">
        <v>1452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1453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1454</v>
      </c>
      <c r="E62" s="176"/>
      <c r="F62" s="176"/>
      <c r="G62" s="176"/>
      <c r="H62" s="176"/>
      <c r="I62" s="176"/>
      <c r="J62" s="177">
        <f>J89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1455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5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5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5" t="s">
        <v>103</v>
      </c>
      <c r="D70" s="43"/>
      <c r="E70" s="43"/>
      <c r="F70" s="43"/>
      <c r="G70" s="43"/>
      <c r="H70" s="43"/>
      <c r="I70" s="43"/>
      <c r="J70" s="43"/>
      <c r="K70" s="43"/>
      <c r="L70" s="135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5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16</v>
      </c>
      <c r="D72" s="43"/>
      <c r="E72" s="43"/>
      <c r="F72" s="43"/>
      <c r="G72" s="43"/>
      <c r="H72" s="43"/>
      <c r="I72" s="43"/>
      <c r="J72" s="43"/>
      <c r="K72" s="43"/>
      <c r="L72" s="135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285" t="str">
        <f>E7</f>
        <v>Výměna výplní otvorů v obvodovém plášti MŠ Hostinského</v>
      </c>
      <c r="F73" s="34"/>
      <c r="G73" s="34"/>
      <c r="H73" s="34"/>
      <c r="I73" s="43"/>
      <c r="J73" s="43"/>
      <c r="K73" s="43"/>
      <c r="L73" s="135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1451</v>
      </c>
      <c r="D74" s="43"/>
      <c r="E74" s="43"/>
      <c r="F74" s="43"/>
      <c r="G74" s="43"/>
      <c r="H74" s="43"/>
      <c r="I74" s="43"/>
      <c r="J74" s="43"/>
      <c r="K74" s="43"/>
      <c r="L74" s="135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VRN - Vedlejší rozpočtové náklady</v>
      </c>
      <c r="F75" s="43"/>
      <c r="G75" s="43"/>
      <c r="H75" s="43"/>
      <c r="I75" s="43"/>
      <c r="J75" s="43"/>
      <c r="K75" s="43"/>
      <c r="L75" s="135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5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22</v>
      </c>
      <c r="D77" s="43"/>
      <c r="E77" s="43"/>
      <c r="F77" s="29" t="str">
        <f>F12</f>
        <v>Hostinského 1534/11, Praha 5 - Stodůlky</v>
      </c>
      <c r="G77" s="43"/>
      <c r="H77" s="43"/>
      <c r="I77" s="34" t="s">
        <v>24</v>
      </c>
      <c r="J77" s="75" t="str">
        <f>IF(J12="","",J12)</f>
        <v>14. 11. 2021</v>
      </c>
      <c r="K77" s="43"/>
      <c r="L77" s="135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5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28</v>
      </c>
      <c r="D79" s="43"/>
      <c r="E79" s="43"/>
      <c r="F79" s="29" t="str">
        <f>E15</f>
        <v>Městská část Praha 13,Sluneční nám.2580/13,Praha 5</v>
      </c>
      <c r="G79" s="43"/>
      <c r="H79" s="43"/>
      <c r="I79" s="34" t="s">
        <v>34</v>
      </c>
      <c r="J79" s="39" t="str">
        <f>E21</f>
        <v xml:space="preserve"> </v>
      </c>
      <c r="K79" s="43"/>
      <c r="L79" s="135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32</v>
      </c>
      <c r="D80" s="43"/>
      <c r="E80" s="43"/>
      <c r="F80" s="29" t="str">
        <f>IF(E18="","",E18)</f>
        <v>Vyplň údaj</v>
      </c>
      <c r="G80" s="43"/>
      <c r="H80" s="43"/>
      <c r="I80" s="34" t="s">
        <v>37</v>
      </c>
      <c r="J80" s="39" t="str">
        <f>E24</f>
        <v xml:space="preserve"> </v>
      </c>
      <c r="K80" s="43"/>
      <c r="L80" s="135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5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79"/>
      <c r="B82" s="180"/>
      <c r="C82" s="181" t="s">
        <v>104</v>
      </c>
      <c r="D82" s="182" t="s">
        <v>59</v>
      </c>
      <c r="E82" s="182" t="s">
        <v>55</v>
      </c>
      <c r="F82" s="182" t="s">
        <v>56</v>
      </c>
      <c r="G82" s="182" t="s">
        <v>105</v>
      </c>
      <c r="H82" s="182" t="s">
        <v>106</v>
      </c>
      <c r="I82" s="182" t="s">
        <v>107</v>
      </c>
      <c r="J82" s="182" t="s">
        <v>88</v>
      </c>
      <c r="K82" s="183" t="s">
        <v>108</v>
      </c>
      <c r="L82" s="184"/>
      <c r="M82" s="95" t="s">
        <v>21</v>
      </c>
      <c r="N82" s="96" t="s">
        <v>44</v>
      </c>
      <c r="O82" s="96" t="s">
        <v>109</v>
      </c>
      <c r="P82" s="96" t="s">
        <v>110</v>
      </c>
      <c r="Q82" s="96" t="s">
        <v>111</v>
      </c>
      <c r="R82" s="96" t="s">
        <v>112</v>
      </c>
      <c r="S82" s="96" t="s">
        <v>113</v>
      </c>
      <c r="T82" s="97" t="s">
        <v>114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1"/>
      <c r="B83" s="42"/>
      <c r="C83" s="102" t="s">
        <v>115</v>
      </c>
      <c r="D83" s="43"/>
      <c r="E83" s="43"/>
      <c r="F83" s="43"/>
      <c r="G83" s="43"/>
      <c r="H83" s="43"/>
      <c r="I83" s="43"/>
      <c r="J83" s="185">
        <f>BK83</f>
        <v>0</v>
      </c>
      <c r="K83" s="43"/>
      <c r="L83" s="47"/>
      <c r="M83" s="98"/>
      <c r="N83" s="186"/>
      <c r="O83" s="99"/>
      <c r="P83" s="187">
        <f>P84</f>
        <v>0</v>
      </c>
      <c r="Q83" s="99"/>
      <c r="R83" s="187">
        <f>R84</f>
        <v>0</v>
      </c>
      <c r="S83" s="99"/>
      <c r="T83" s="188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73</v>
      </c>
      <c r="AU83" s="19" t="s">
        <v>89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73</v>
      </c>
      <c r="E84" s="193" t="s">
        <v>81</v>
      </c>
      <c r="F84" s="193" t="s">
        <v>82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P85+P89+P93</f>
        <v>0</v>
      </c>
      <c r="Q84" s="198"/>
      <c r="R84" s="199">
        <f>R85+R89+R93</f>
        <v>0</v>
      </c>
      <c r="S84" s="198"/>
      <c r="T84" s="200">
        <f>T85+T89+T93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153</v>
      </c>
      <c r="AT84" s="202" t="s">
        <v>73</v>
      </c>
      <c r="AU84" s="202" t="s">
        <v>74</v>
      </c>
      <c r="AY84" s="201" t="s">
        <v>118</v>
      </c>
      <c r="BK84" s="203">
        <f>BK85+BK89+BK93</f>
        <v>0</v>
      </c>
    </row>
    <row r="85" s="12" customFormat="1" ht="22.8" customHeight="1">
      <c r="A85" s="12"/>
      <c r="B85" s="190"/>
      <c r="C85" s="191"/>
      <c r="D85" s="192" t="s">
        <v>73</v>
      </c>
      <c r="E85" s="204" t="s">
        <v>1456</v>
      </c>
      <c r="F85" s="204" t="s">
        <v>1457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SUM(P86:P88)</f>
        <v>0</v>
      </c>
      <c r="Q85" s="198"/>
      <c r="R85" s="199">
        <f>SUM(R86:R88)</f>
        <v>0</v>
      </c>
      <c r="S85" s="198"/>
      <c r="T85" s="200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153</v>
      </c>
      <c r="AT85" s="202" t="s">
        <v>73</v>
      </c>
      <c r="AU85" s="202" t="s">
        <v>79</v>
      </c>
      <c r="AY85" s="201" t="s">
        <v>118</v>
      </c>
      <c r="BK85" s="203">
        <f>SUM(BK86:BK88)</f>
        <v>0</v>
      </c>
    </row>
    <row r="86" s="2" customFormat="1" ht="16.5" customHeight="1">
      <c r="A86" s="41"/>
      <c r="B86" s="42"/>
      <c r="C86" s="206" t="s">
        <v>79</v>
      </c>
      <c r="D86" s="206" t="s">
        <v>121</v>
      </c>
      <c r="E86" s="207" t="s">
        <v>1458</v>
      </c>
      <c r="F86" s="208" t="s">
        <v>1457</v>
      </c>
      <c r="G86" s="209" t="s">
        <v>225</v>
      </c>
      <c r="H86" s="210">
        <v>1</v>
      </c>
      <c r="I86" s="211"/>
      <c r="J86" s="212">
        <f>ROUND(I86*H86,2)</f>
        <v>0</v>
      </c>
      <c r="K86" s="208" t="s">
        <v>125</v>
      </c>
      <c r="L86" s="47"/>
      <c r="M86" s="213" t="s">
        <v>21</v>
      </c>
      <c r="N86" s="214" t="s">
        <v>45</v>
      </c>
      <c r="O86" s="87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7" t="s">
        <v>1459</v>
      </c>
      <c r="AT86" s="217" t="s">
        <v>121</v>
      </c>
      <c r="AU86" s="217" t="s">
        <v>84</v>
      </c>
      <c r="AY86" s="19" t="s">
        <v>118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1459</v>
      </c>
      <c r="BM86" s="217" t="s">
        <v>1460</v>
      </c>
    </row>
    <row r="87" s="2" customFormat="1">
      <c r="A87" s="41"/>
      <c r="B87" s="42"/>
      <c r="C87" s="43"/>
      <c r="D87" s="219" t="s">
        <v>128</v>
      </c>
      <c r="E87" s="43"/>
      <c r="F87" s="220" t="s">
        <v>1457</v>
      </c>
      <c r="G87" s="43"/>
      <c r="H87" s="43"/>
      <c r="I87" s="221"/>
      <c r="J87" s="43"/>
      <c r="K87" s="43"/>
      <c r="L87" s="47"/>
      <c r="M87" s="222"/>
      <c r="N87" s="223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128</v>
      </c>
      <c r="AU87" s="19" t="s">
        <v>84</v>
      </c>
    </row>
    <row r="88" s="2" customFormat="1">
      <c r="A88" s="41"/>
      <c r="B88" s="42"/>
      <c r="C88" s="43"/>
      <c r="D88" s="224" t="s">
        <v>130</v>
      </c>
      <c r="E88" s="43"/>
      <c r="F88" s="225" t="s">
        <v>1461</v>
      </c>
      <c r="G88" s="43"/>
      <c r="H88" s="43"/>
      <c r="I88" s="221"/>
      <c r="J88" s="43"/>
      <c r="K88" s="43"/>
      <c r="L88" s="47"/>
      <c r="M88" s="222"/>
      <c r="N88" s="223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130</v>
      </c>
      <c r="AU88" s="19" t="s">
        <v>84</v>
      </c>
    </row>
    <row r="89" s="12" customFormat="1" ht="22.8" customHeight="1">
      <c r="A89" s="12"/>
      <c r="B89" s="190"/>
      <c r="C89" s="191"/>
      <c r="D89" s="192" t="s">
        <v>73</v>
      </c>
      <c r="E89" s="204" t="s">
        <v>1462</v>
      </c>
      <c r="F89" s="204" t="s">
        <v>1463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153</v>
      </c>
      <c r="AT89" s="202" t="s">
        <v>73</v>
      </c>
      <c r="AU89" s="202" t="s">
        <v>79</v>
      </c>
      <c r="AY89" s="201" t="s">
        <v>118</v>
      </c>
      <c r="BK89" s="203">
        <f>SUM(BK90:BK92)</f>
        <v>0</v>
      </c>
    </row>
    <row r="90" s="2" customFormat="1" ht="16.5" customHeight="1">
      <c r="A90" s="41"/>
      <c r="B90" s="42"/>
      <c r="C90" s="206" t="s">
        <v>84</v>
      </c>
      <c r="D90" s="206" t="s">
        <v>121</v>
      </c>
      <c r="E90" s="207" t="s">
        <v>1464</v>
      </c>
      <c r="F90" s="208" t="s">
        <v>1465</v>
      </c>
      <c r="G90" s="209" t="s">
        <v>225</v>
      </c>
      <c r="H90" s="210">
        <v>1</v>
      </c>
      <c r="I90" s="211"/>
      <c r="J90" s="212">
        <f>ROUND(I90*H90,2)</f>
        <v>0</v>
      </c>
      <c r="K90" s="208" t="s">
        <v>125</v>
      </c>
      <c r="L90" s="47"/>
      <c r="M90" s="213" t="s">
        <v>21</v>
      </c>
      <c r="N90" s="214" t="s">
        <v>45</v>
      </c>
      <c r="O90" s="87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7" t="s">
        <v>1459</v>
      </c>
      <c r="AT90" s="217" t="s">
        <v>121</v>
      </c>
      <c r="AU90" s="217" t="s">
        <v>84</v>
      </c>
      <c r="AY90" s="19" t="s">
        <v>118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1459</v>
      </c>
      <c r="BM90" s="217" t="s">
        <v>1466</v>
      </c>
    </row>
    <row r="91" s="2" customFormat="1">
      <c r="A91" s="41"/>
      <c r="B91" s="42"/>
      <c r="C91" s="43"/>
      <c r="D91" s="219" t="s">
        <v>128</v>
      </c>
      <c r="E91" s="43"/>
      <c r="F91" s="220" t="s">
        <v>1465</v>
      </c>
      <c r="G91" s="43"/>
      <c r="H91" s="43"/>
      <c r="I91" s="221"/>
      <c r="J91" s="43"/>
      <c r="K91" s="43"/>
      <c r="L91" s="47"/>
      <c r="M91" s="222"/>
      <c r="N91" s="223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128</v>
      </c>
      <c r="AU91" s="19" t="s">
        <v>84</v>
      </c>
    </row>
    <row r="92" s="2" customFormat="1">
      <c r="A92" s="41"/>
      <c r="B92" s="42"/>
      <c r="C92" s="43"/>
      <c r="D92" s="224" t="s">
        <v>130</v>
      </c>
      <c r="E92" s="43"/>
      <c r="F92" s="225" t="s">
        <v>1467</v>
      </c>
      <c r="G92" s="43"/>
      <c r="H92" s="43"/>
      <c r="I92" s="221"/>
      <c r="J92" s="43"/>
      <c r="K92" s="43"/>
      <c r="L92" s="47"/>
      <c r="M92" s="222"/>
      <c r="N92" s="22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130</v>
      </c>
      <c r="AU92" s="19" t="s">
        <v>84</v>
      </c>
    </row>
    <row r="93" s="12" customFormat="1" ht="22.8" customHeight="1">
      <c r="A93" s="12"/>
      <c r="B93" s="190"/>
      <c r="C93" s="191"/>
      <c r="D93" s="192" t="s">
        <v>73</v>
      </c>
      <c r="E93" s="204" t="s">
        <v>1468</v>
      </c>
      <c r="F93" s="204" t="s">
        <v>1469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</v>
      </c>
      <c r="S93" s="198"/>
      <c r="T93" s="200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153</v>
      </c>
      <c r="AT93" s="202" t="s">
        <v>73</v>
      </c>
      <c r="AU93" s="202" t="s">
        <v>79</v>
      </c>
      <c r="AY93" s="201" t="s">
        <v>118</v>
      </c>
      <c r="BK93" s="203">
        <f>SUM(BK94:BK96)</f>
        <v>0</v>
      </c>
    </row>
    <row r="94" s="2" customFormat="1" ht="16.5" customHeight="1">
      <c r="A94" s="41"/>
      <c r="B94" s="42"/>
      <c r="C94" s="206" t="s">
        <v>141</v>
      </c>
      <c r="D94" s="206" t="s">
        <v>121</v>
      </c>
      <c r="E94" s="207" t="s">
        <v>1470</v>
      </c>
      <c r="F94" s="208" t="s">
        <v>1469</v>
      </c>
      <c r="G94" s="209" t="s">
        <v>225</v>
      </c>
      <c r="H94" s="210">
        <v>1</v>
      </c>
      <c r="I94" s="211"/>
      <c r="J94" s="212">
        <f>ROUND(I94*H94,2)</f>
        <v>0</v>
      </c>
      <c r="K94" s="208" t="s">
        <v>125</v>
      </c>
      <c r="L94" s="47"/>
      <c r="M94" s="213" t="s">
        <v>21</v>
      </c>
      <c r="N94" s="214" t="s">
        <v>45</v>
      </c>
      <c r="O94" s="87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7" t="s">
        <v>1459</v>
      </c>
      <c r="AT94" s="217" t="s">
        <v>121</v>
      </c>
      <c r="AU94" s="217" t="s">
        <v>84</v>
      </c>
      <c r="AY94" s="19" t="s">
        <v>118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1459</v>
      </c>
      <c r="BM94" s="217" t="s">
        <v>1471</v>
      </c>
    </row>
    <row r="95" s="2" customFormat="1">
      <c r="A95" s="41"/>
      <c r="B95" s="42"/>
      <c r="C95" s="43"/>
      <c r="D95" s="219" t="s">
        <v>128</v>
      </c>
      <c r="E95" s="43"/>
      <c r="F95" s="220" t="s">
        <v>1469</v>
      </c>
      <c r="G95" s="43"/>
      <c r="H95" s="43"/>
      <c r="I95" s="221"/>
      <c r="J95" s="43"/>
      <c r="K95" s="43"/>
      <c r="L95" s="47"/>
      <c r="M95" s="222"/>
      <c r="N95" s="22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128</v>
      </c>
      <c r="AU95" s="19" t="s">
        <v>84</v>
      </c>
    </row>
    <row r="96" s="2" customFormat="1">
      <c r="A96" s="41"/>
      <c r="B96" s="42"/>
      <c r="C96" s="43"/>
      <c r="D96" s="224" t="s">
        <v>130</v>
      </c>
      <c r="E96" s="43"/>
      <c r="F96" s="225" t="s">
        <v>1472</v>
      </c>
      <c r="G96" s="43"/>
      <c r="H96" s="43"/>
      <c r="I96" s="221"/>
      <c r="J96" s="43"/>
      <c r="K96" s="43"/>
      <c r="L96" s="47"/>
      <c r="M96" s="280"/>
      <c r="N96" s="281"/>
      <c r="O96" s="282"/>
      <c r="P96" s="282"/>
      <c r="Q96" s="282"/>
      <c r="R96" s="282"/>
      <c r="S96" s="282"/>
      <c r="T96" s="283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130</v>
      </c>
      <c r="AU96" s="19" t="s">
        <v>84</v>
      </c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47"/>
      <c r="M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</sheetData>
  <sheetProtection sheet="1" autoFilter="0" formatColumns="0" formatRows="0" objects="1" scenarios="1" spinCount="100000" saltValue="X+tXcvb0jYy6Kk2jypzDZMq53LMaTD4ks/ncW4vzAaUyCsN1qXpTj1/AAxblCImbK0xV4JKbflGM9jp/0YSEHQ==" hashValue="xW9ksLLCW1GGat6TLtZ5EpOPf77VaWHilsnTfzU21abmWvNvZEruvqGxxrNv5K/DBk5WKTI6deBFFgIEYhMCpg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1_02/030001000"/>
    <hyperlink ref="F92" r:id="rId2" display="https://podminky.urs.cz/item/CS_URS_2021_02/045002000"/>
    <hyperlink ref="F96" r:id="rId3" display="https://podminky.urs.cz/item/CS_URS_2021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7" customFormat="1" ht="45" customHeight="1">
      <c r="B3" s="290"/>
      <c r="C3" s="291" t="s">
        <v>1473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1474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1475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1476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1477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1478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1479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1480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1481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1482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1483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78</v>
      </c>
      <c r="F18" s="297" t="s">
        <v>1484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1485</v>
      </c>
      <c r="F19" s="297" t="s">
        <v>1486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1487</v>
      </c>
      <c r="F20" s="297" t="s">
        <v>1488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1489</v>
      </c>
      <c r="F21" s="297" t="s">
        <v>1490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1491</v>
      </c>
      <c r="F22" s="297" t="s">
        <v>1492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1493</v>
      </c>
      <c r="F23" s="297" t="s">
        <v>1494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1495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1496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1497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1498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1499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1500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1501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1502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1503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104</v>
      </c>
      <c r="F36" s="297"/>
      <c r="G36" s="297" t="s">
        <v>1504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1505</v>
      </c>
      <c r="F37" s="297"/>
      <c r="G37" s="297" t="s">
        <v>1506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55</v>
      </c>
      <c r="F38" s="297"/>
      <c r="G38" s="297" t="s">
        <v>1507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56</v>
      </c>
      <c r="F39" s="297"/>
      <c r="G39" s="297" t="s">
        <v>1508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105</v>
      </c>
      <c r="F40" s="297"/>
      <c r="G40" s="297" t="s">
        <v>1509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106</v>
      </c>
      <c r="F41" s="297"/>
      <c r="G41" s="297" t="s">
        <v>1510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1511</v>
      </c>
      <c r="F42" s="297"/>
      <c r="G42" s="297" t="s">
        <v>1512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1513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1514</v>
      </c>
      <c r="F44" s="297"/>
      <c r="G44" s="297" t="s">
        <v>1515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108</v>
      </c>
      <c r="F45" s="297"/>
      <c r="G45" s="297" t="s">
        <v>1516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1517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1518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1519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1520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1521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1522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1523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1524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1525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1526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1527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1528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1529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1530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1531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1532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1533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1534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1535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1536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1537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1538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1539</v>
      </c>
      <c r="D76" s="315"/>
      <c r="E76" s="315"/>
      <c r="F76" s="315" t="s">
        <v>1540</v>
      </c>
      <c r="G76" s="316"/>
      <c r="H76" s="315" t="s">
        <v>56</v>
      </c>
      <c r="I76" s="315" t="s">
        <v>59</v>
      </c>
      <c r="J76" s="315" t="s">
        <v>1541</v>
      </c>
      <c r="K76" s="314"/>
    </row>
    <row r="77" s="1" customFormat="1" ht="17.25" customHeight="1">
      <c r="B77" s="312"/>
      <c r="C77" s="317" t="s">
        <v>1542</v>
      </c>
      <c r="D77" s="317"/>
      <c r="E77" s="317"/>
      <c r="F77" s="318" t="s">
        <v>1543</v>
      </c>
      <c r="G77" s="319"/>
      <c r="H77" s="317"/>
      <c r="I77" s="317"/>
      <c r="J77" s="317" t="s">
        <v>1544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55</v>
      </c>
      <c r="D79" s="322"/>
      <c r="E79" s="322"/>
      <c r="F79" s="323" t="s">
        <v>1545</v>
      </c>
      <c r="G79" s="324"/>
      <c r="H79" s="300" t="s">
        <v>1546</v>
      </c>
      <c r="I79" s="300" t="s">
        <v>1547</v>
      </c>
      <c r="J79" s="300">
        <v>20</v>
      </c>
      <c r="K79" s="314"/>
    </row>
    <row r="80" s="1" customFormat="1" ht="15" customHeight="1">
      <c r="B80" s="312"/>
      <c r="C80" s="300" t="s">
        <v>1548</v>
      </c>
      <c r="D80" s="300"/>
      <c r="E80" s="300"/>
      <c r="F80" s="323" t="s">
        <v>1545</v>
      </c>
      <c r="G80" s="324"/>
      <c r="H80" s="300" t="s">
        <v>1549</v>
      </c>
      <c r="I80" s="300" t="s">
        <v>1547</v>
      </c>
      <c r="J80" s="300">
        <v>120</v>
      </c>
      <c r="K80" s="314"/>
    </row>
    <row r="81" s="1" customFormat="1" ht="15" customHeight="1">
      <c r="B81" s="325"/>
      <c r="C81" s="300" t="s">
        <v>1550</v>
      </c>
      <c r="D81" s="300"/>
      <c r="E81" s="300"/>
      <c r="F81" s="323" t="s">
        <v>1551</v>
      </c>
      <c r="G81" s="324"/>
      <c r="H81" s="300" t="s">
        <v>1552</v>
      </c>
      <c r="I81" s="300" t="s">
        <v>1547</v>
      </c>
      <c r="J81" s="300">
        <v>50</v>
      </c>
      <c r="K81" s="314"/>
    </row>
    <row r="82" s="1" customFormat="1" ht="15" customHeight="1">
      <c r="B82" s="325"/>
      <c r="C82" s="300" t="s">
        <v>1553</v>
      </c>
      <c r="D82" s="300"/>
      <c r="E82" s="300"/>
      <c r="F82" s="323" t="s">
        <v>1545</v>
      </c>
      <c r="G82" s="324"/>
      <c r="H82" s="300" t="s">
        <v>1554</v>
      </c>
      <c r="I82" s="300" t="s">
        <v>1555</v>
      </c>
      <c r="J82" s="300"/>
      <c r="K82" s="314"/>
    </row>
    <row r="83" s="1" customFormat="1" ht="15" customHeight="1">
      <c r="B83" s="325"/>
      <c r="C83" s="326" t="s">
        <v>1556</v>
      </c>
      <c r="D83" s="326"/>
      <c r="E83" s="326"/>
      <c r="F83" s="327" t="s">
        <v>1551</v>
      </c>
      <c r="G83" s="326"/>
      <c r="H83" s="326" t="s">
        <v>1557</v>
      </c>
      <c r="I83" s="326" t="s">
        <v>1547</v>
      </c>
      <c r="J83" s="326">
        <v>15</v>
      </c>
      <c r="K83" s="314"/>
    </row>
    <row r="84" s="1" customFormat="1" ht="15" customHeight="1">
      <c r="B84" s="325"/>
      <c r="C84" s="326" t="s">
        <v>1558</v>
      </c>
      <c r="D84" s="326"/>
      <c r="E84" s="326"/>
      <c r="F84" s="327" t="s">
        <v>1551</v>
      </c>
      <c r="G84" s="326"/>
      <c r="H84" s="326" t="s">
        <v>1559</v>
      </c>
      <c r="I84" s="326" t="s">
        <v>1547</v>
      </c>
      <c r="J84" s="326">
        <v>15</v>
      </c>
      <c r="K84" s="314"/>
    </row>
    <row r="85" s="1" customFormat="1" ht="15" customHeight="1">
      <c r="B85" s="325"/>
      <c r="C85" s="326" t="s">
        <v>1560</v>
      </c>
      <c r="D85" s="326"/>
      <c r="E85" s="326"/>
      <c r="F85" s="327" t="s">
        <v>1551</v>
      </c>
      <c r="G85" s="326"/>
      <c r="H85" s="326" t="s">
        <v>1561</v>
      </c>
      <c r="I85" s="326" t="s">
        <v>1547</v>
      </c>
      <c r="J85" s="326">
        <v>20</v>
      </c>
      <c r="K85" s="314"/>
    </row>
    <row r="86" s="1" customFormat="1" ht="15" customHeight="1">
      <c r="B86" s="325"/>
      <c r="C86" s="326" t="s">
        <v>1562</v>
      </c>
      <c r="D86" s="326"/>
      <c r="E86" s="326"/>
      <c r="F86" s="327" t="s">
        <v>1551</v>
      </c>
      <c r="G86" s="326"/>
      <c r="H86" s="326" t="s">
        <v>1563</v>
      </c>
      <c r="I86" s="326" t="s">
        <v>1547</v>
      </c>
      <c r="J86" s="326">
        <v>20</v>
      </c>
      <c r="K86" s="314"/>
    </row>
    <row r="87" s="1" customFormat="1" ht="15" customHeight="1">
      <c r="B87" s="325"/>
      <c r="C87" s="300" t="s">
        <v>1564</v>
      </c>
      <c r="D87" s="300"/>
      <c r="E87" s="300"/>
      <c r="F87" s="323" t="s">
        <v>1551</v>
      </c>
      <c r="G87" s="324"/>
      <c r="H87" s="300" t="s">
        <v>1565</v>
      </c>
      <c r="I87" s="300" t="s">
        <v>1547</v>
      </c>
      <c r="J87" s="300">
        <v>50</v>
      </c>
      <c r="K87" s="314"/>
    </row>
    <row r="88" s="1" customFormat="1" ht="15" customHeight="1">
      <c r="B88" s="325"/>
      <c r="C88" s="300" t="s">
        <v>1566</v>
      </c>
      <c r="D88" s="300"/>
      <c r="E88" s="300"/>
      <c r="F88" s="323" t="s">
        <v>1551</v>
      </c>
      <c r="G88" s="324"/>
      <c r="H88" s="300" t="s">
        <v>1567</v>
      </c>
      <c r="I88" s="300" t="s">
        <v>1547</v>
      </c>
      <c r="J88" s="300">
        <v>20</v>
      </c>
      <c r="K88" s="314"/>
    </row>
    <row r="89" s="1" customFormat="1" ht="15" customHeight="1">
      <c r="B89" s="325"/>
      <c r="C89" s="300" t="s">
        <v>1568</v>
      </c>
      <c r="D89" s="300"/>
      <c r="E89" s="300"/>
      <c r="F89" s="323" t="s">
        <v>1551</v>
      </c>
      <c r="G89" s="324"/>
      <c r="H89" s="300" t="s">
        <v>1569</v>
      </c>
      <c r="I89" s="300" t="s">
        <v>1547</v>
      </c>
      <c r="J89" s="300">
        <v>20</v>
      </c>
      <c r="K89" s="314"/>
    </row>
    <row r="90" s="1" customFormat="1" ht="15" customHeight="1">
      <c r="B90" s="325"/>
      <c r="C90" s="300" t="s">
        <v>1570</v>
      </c>
      <c r="D90" s="300"/>
      <c r="E90" s="300"/>
      <c r="F90" s="323" t="s">
        <v>1551</v>
      </c>
      <c r="G90" s="324"/>
      <c r="H90" s="300" t="s">
        <v>1571</v>
      </c>
      <c r="I90" s="300" t="s">
        <v>1547</v>
      </c>
      <c r="J90" s="300">
        <v>50</v>
      </c>
      <c r="K90" s="314"/>
    </row>
    <row r="91" s="1" customFormat="1" ht="15" customHeight="1">
      <c r="B91" s="325"/>
      <c r="C91" s="300" t="s">
        <v>1572</v>
      </c>
      <c r="D91" s="300"/>
      <c r="E91" s="300"/>
      <c r="F91" s="323" t="s">
        <v>1551</v>
      </c>
      <c r="G91" s="324"/>
      <c r="H91" s="300" t="s">
        <v>1572</v>
      </c>
      <c r="I91" s="300" t="s">
        <v>1547</v>
      </c>
      <c r="J91" s="300">
        <v>50</v>
      </c>
      <c r="K91" s="314"/>
    </row>
    <row r="92" s="1" customFormat="1" ht="15" customHeight="1">
      <c r="B92" s="325"/>
      <c r="C92" s="300" t="s">
        <v>1573</v>
      </c>
      <c r="D92" s="300"/>
      <c r="E92" s="300"/>
      <c r="F92" s="323" t="s">
        <v>1551</v>
      </c>
      <c r="G92" s="324"/>
      <c r="H92" s="300" t="s">
        <v>1574</v>
      </c>
      <c r="I92" s="300" t="s">
        <v>1547</v>
      </c>
      <c r="J92" s="300">
        <v>255</v>
      </c>
      <c r="K92" s="314"/>
    </row>
    <row r="93" s="1" customFormat="1" ht="15" customHeight="1">
      <c r="B93" s="325"/>
      <c r="C93" s="300" t="s">
        <v>1575</v>
      </c>
      <c r="D93" s="300"/>
      <c r="E93" s="300"/>
      <c r="F93" s="323" t="s">
        <v>1545</v>
      </c>
      <c r="G93" s="324"/>
      <c r="H93" s="300" t="s">
        <v>1576</v>
      </c>
      <c r="I93" s="300" t="s">
        <v>1577</v>
      </c>
      <c r="J93" s="300"/>
      <c r="K93" s="314"/>
    </row>
    <row r="94" s="1" customFormat="1" ht="15" customHeight="1">
      <c r="B94" s="325"/>
      <c r="C94" s="300" t="s">
        <v>1578</v>
      </c>
      <c r="D94" s="300"/>
      <c r="E94" s="300"/>
      <c r="F94" s="323" t="s">
        <v>1545</v>
      </c>
      <c r="G94" s="324"/>
      <c r="H94" s="300" t="s">
        <v>1579</v>
      </c>
      <c r="I94" s="300" t="s">
        <v>1580</v>
      </c>
      <c r="J94" s="300"/>
      <c r="K94" s="314"/>
    </row>
    <row r="95" s="1" customFormat="1" ht="15" customHeight="1">
      <c r="B95" s="325"/>
      <c r="C95" s="300" t="s">
        <v>1581</v>
      </c>
      <c r="D95" s="300"/>
      <c r="E95" s="300"/>
      <c r="F95" s="323" t="s">
        <v>1545</v>
      </c>
      <c r="G95" s="324"/>
      <c r="H95" s="300" t="s">
        <v>1581</v>
      </c>
      <c r="I95" s="300" t="s">
        <v>1580</v>
      </c>
      <c r="J95" s="300"/>
      <c r="K95" s="314"/>
    </row>
    <row r="96" s="1" customFormat="1" ht="15" customHeight="1">
      <c r="B96" s="325"/>
      <c r="C96" s="300" t="s">
        <v>40</v>
      </c>
      <c r="D96" s="300"/>
      <c r="E96" s="300"/>
      <c r="F96" s="323" t="s">
        <v>1545</v>
      </c>
      <c r="G96" s="324"/>
      <c r="H96" s="300" t="s">
        <v>1582</v>
      </c>
      <c r="I96" s="300" t="s">
        <v>1580</v>
      </c>
      <c r="J96" s="300"/>
      <c r="K96" s="314"/>
    </row>
    <row r="97" s="1" customFormat="1" ht="15" customHeight="1">
      <c r="B97" s="325"/>
      <c r="C97" s="300" t="s">
        <v>50</v>
      </c>
      <c r="D97" s="300"/>
      <c r="E97" s="300"/>
      <c r="F97" s="323" t="s">
        <v>1545</v>
      </c>
      <c r="G97" s="324"/>
      <c r="H97" s="300" t="s">
        <v>1583</v>
      </c>
      <c r="I97" s="300" t="s">
        <v>1580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1584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1539</v>
      </c>
      <c r="D103" s="315"/>
      <c r="E103" s="315"/>
      <c r="F103" s="315" t="s">
        <v>1540</v>
      </c>
      <c r="G103" s="316"/>
      <c r="H103" s="315" t="s">
        <v>56</v>
      </c>
      <c r="I103" s="315" t="s">
        <v>59</v>
      </c>
      <c r="J103" s="315" t="s">
        <v>1541</v>
      </c>
      <c r="K103" s="314"/>
    </row>
    <row r="104" s="1" customFormat="1" ht="17.25" customHeight="1">
      <c r="B104" s="312"/>
      <c r="C104" s="317" t="s">
        <v>1542</v>
      </c>
      <c r="D104" s="317"/>
      <c r="E104" s="317"/>
      <c r="F104" s="318" t="s">
        <v>1543</v>
      </c>
      <c r="G104" s="319"/>
      <c r="H104" s="317"/>
      <c r="I104" s="317"/>
      <c r="J104" s="317" t="s">
        <v>1544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55</v>
      </c>
      <c r="D106" s="322"/>
      <c r="E106" s="322"/>
      <c r="F106" s="323" t="s">
        <v>1545</v>
      </c>
      <c r="G106" s="300"/>
      <c r="H106" s="300" t="s">
        <v>1585</v>
      </c>
      <c r="I106" s="300" t="s">
        <v>1547</v>
      </c>
      <c r="J106" s="300">
        <v>20</v>
      </c>
      <c r="K106" s="314"/>
    </row>
    <row r="107" s="1" customFormat="1" ht="15" customHeight="1">
      <c r="B107" s="312"/>
      <c r="C107" s="300" t="s">
        <v>1548</v>
      </c>
      <c r="D107" s="300"/>
      <c r="E107" s="300"/>
      <c r="F107" s="323" t="s">
        <v>1545</v>
      </c>
      <c r="G107" s="300"/>
      <c r="H107" s="300" t="s">
        <v>1585</v>
      </c>
      <c r="I107" s="300" t="s">
        <v>1547</v>
      </c>
      <c r="J107" s="300">
        <v>120</v>
      </c>
      <c r="K107" s="314"/>
    </row>
    <row r="108" s="1" customFormat="1" ht="15" customHeight="1">
      <c r="B108" s="325"/>
      <c r="C108" s="300" t="s">
        <v>1550</v>
      </c>
      <c r="D108" s="300"/>
      <c r="E108" s="300"/>
      <c r="F108" s="323" t="s">
        <v>1551</v>
      </c>
      <c r="G108" s="300"/>
      <c r="H108" s="300" t="s">
        <v>1585</v>
      </c>
      <c r="I108" s="300" t="s">
        <v>1547</v>
      </c>
      <c r="J108" s="300">
        <v>50</v>
      </c>
      <c r="K108" s="314"/>
    </row>
    <row r="109" s="1" customFormat="1" ht="15" customHeight="1">
      <c r="B109" s="325"/>
      <c r="C109" s="300" t="s">
        <v>1553</v>
      </c>
      <c r="D109" s="300"/>
      <c r="E109" s="300"/>
      <c r="F109" s="323" t="s">
        <v>1545</v>
      </c>
      <c r="G109" s="300"/>
      <c r="H109" s="300" t="s">
        <v>1585</v>
      </c>
      <c r="I109" s="300" t="s">
        <v>1555</v>
      </c>
      <c r="J109" s="300"/>
      <c r="K109" s="314"/>
    </row>
    <row r="110" s="1" customFormat="1" ht="15" customHeight="1">
      <c r="B110" s="325"/>
      <c r="C110" s="300" t="s">
        <v>1564</v>
      </c>
      <c r="D110" s="300"/>
      <c r="E110" s="300"/>
      <c r="F110" s="323" t="s">
        <v>1551</v>
      </c>
      <c r="G110" s="300"/>
      <c r="H110" s="300" t="s">
        <v>1585</v>
      </c>
      <c r="I110" s="300" t="s">
        <v>1547</v>
      </c>
      <c r="J110" s="300">
        <v>50</v>
      </c>
      <c r="K110" s="314"/>
    </row>
    <row r="111" s="1" customFormat="1" ht="15" customHeight="1">
      <c r="B111" s="325"/>
      <c r="C111" s="300" t="s">
        <v>1572</v>
      </c>
      <c r="D111" s="300"/>
      <c r="E111" s="300"/>
      <c r="F111" s="323" t="s">
        <v>1551</v>
      </c>
      <c r="G111" s="300"/>
      <c r="H111" s="300" t="s">
        <v>1585</v>
      </c>
      <c r="I111" s="300" t="s">
        <v>1547</v>
      </c>
      <c r="J111" s="300">
        <v>50</v>
      </c>
      <c r="K111" s="314"/>
    </row>
    <row r="112" s="1" customFormat="1" ht="15" customHeight="1">
      <c r="B112" s="325"/>
      <c r="C112" s="300" t="s">
        <v>1570</v>
      </c>
      <c r="D112" s="300"/>
      <c r="E112" s="300"/>
      <c r="F112" s="323" t="s">
        <v>1551</v>
      </c>
      <c r="G112" s="300"/>
      <c r="H112" s="300" t="s">
        <v>1585</v>
      </c>
      <c r="I112" s="300" t="s">
        <v>1547</v>
      </c>
      <c r="J112" s="300">
        <v>50</v>
      </c>
      <c r="K112" s="314"/>
    </row>
    <row r="113" s="1" customFormat="1" ht="15" customHeight="1">
      <c r="B113" s="325"/>
      <c r="C113" s="300" t="s">
        <v>55</v>
      </c>
      <c r="D113" s="300"/>
      <c r="E113" s="300"/>
      <c r="F113" s="323" t="s">
        <v>1545</v>
      </c>
      <c r="G113" s="300"/>
      <c r="H113" s="300" t="s">
        <v>1586</v>
      </c>
      <c r="I113" s="300" t="s">
        <v>1547</v>
      </c>
      <c r="J113" s="300">
        <v>20</v>
      </c>
      <c r="K113" s="314"/>
    </row>
    <row r="114" s="1" customFormat="1" ht="15" customHeight="1">
      <c r="B114" s="325"/>
      <c r="C114" s="300" t="s">
        <v>1587</v>
      </c>
      <c r="D114" s="300"/>
      <c r="E114" s="300"/>
      <c r="F114" s="323" t="s">
        <v>1545</v>
      </c>
      <c r="G114" s="300"/>
      <c r="H114" s="300" t="s">
        <v>1588</v>
      </c>
      <c r="I114" s="300" t="s">
        <v>1547</v>
      </c>
      <c r="J114" s="300">
        <v>120</v>
      </c>
      <c r="K114" s="314"/>
    </row>
    <row r="115" s="1" customFormat="1" ht="15" customHeight="1">
      <c r="B115" s="325"/>
      <c r="C115" s="300" t="s">
        <v>40</v>
      </c>
      <c r="D115" s="300"/>
      <c r="E115" s="300"/>
      <c r="F115" s="323" t="s">
        <v>1545</v>
      </c>
      <c r="G115" s="300"/>
      <c r="H115" s="300" t="s">
        <v>1589</v>
      </c>
      <c r="I115" s="300" t="s">
        <v>1580</v>
      </c>
      <c r="J115" s="300"/>
      <c r="K115" s="314"/>
    </row>
    <row r="116" s="1" customFormat="1" ht="15" customHeight="1">
      <c r="B116" s="325"/>
      <c r="C116" s="300" t="s">
        <v>50</v>
      </c>
      <c r="D116" s="300"/>
      <c r="E116" s="300"/>
      <c r="F116" s="323" t="s">
        <v>1545</v>
      </c>
      <c r="G116" s="300"/>
      <c r="H116" s="300" t="s">
        <v>1590</v>
      </c>
      <c r="I116" s="300" t="s">
        <v>1580</v>
      </c>
      <c r="J116" s="300"/>
      <c r="K116" s="314"/>
    </row>
    <row r="117" s="1" customFormat="1" ht="15" customHeight="1">
      <c r="B117" s="325"/>
      <c r="C117" s="300" t="s">
        <v>59</v>
      </c>
      <c r="D117" s="300"/>
      <c r="E117" s="300"/>
      <c r="F117" s="323" t="s">
        <v>1545</v>
      </c>
      <c r="G117" s="300"/>
      <c r="H117" s="300" t="s">
        <v>1591</v>
      </c>
      <c r="I117" s="300" t="s">
        <v>1592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1593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1539</v>
      </c>
      <c r="D123" s="315"/>
      <c r="E123" s="315"/>
      <c r="F123" s="315" t="s">
        <v>1540</v>
      </c>
      <c r="G123" s="316"/>
      <c r="H123" s="315" t="s">
        <v>56</v>
      </c>
      <c r="I123" s="315" t="s">
        <v>59</v>
      </c>
      <c r="J123" s="315" t="s">
        <v>1541</v>
      </c>
      <c r="K123" s="344"/>
    </row>
    <row r="124" s="1" customFormat="1" ht="17.25" customHeight="1">
      <c r="B124" s="343"/>
      <c r="C124" s="317" t="s">
        <v>1542</v>
      </c>
      <c r="D124" s="317"/>
      <c r="E124" s="317"/>
      <c r="F124" s="318" t="s">
        <v>1543</v>
      </c>
      <c r="G124" s="319"/>
      <c r="H124" s="317"/>
      <c r="I124" s="317"/>
      <c r="J124" s="317" t="s">
        <v>1544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1548</v>
      </c>
      <c r="D126" s="322"/>
      <c r="E126" s="322"/>
      <c r="F126" s="323" t="s">
        <v>1545</v>
      </c>
      <c r="G126" s="300"/>
      <c r="H126" s="300" t="s">
        <v>1585</v>
      </c>
      <c r="I126" s="300" t="s">
        <v>1547</v>
      </c>
      <c r="J126" s="300">
        <v>120</v>
      </c>
      <c r="K126" s="348"/>
    </row>
    <row r="127" s="1" customFormat="1" ht="15" customHeight="1">
      <c r="B127" s="345"/>
      <c r="C127" s="300" t="s">
        <v>1594</v>
      </c>
      <c r="D127" s="300"/>
      <c r="E127" s="300"/>
      <c r="F127" s="323" t="s">
        <v>1545</v>
      </c>
      <c r="G127" s="300"/>
      <c r="H127" s="300" t="s">
        <v>1595</v>
      </c>
      <c r="I127" s="300" t="s">
        <v>1547</v>
      </c>
      <c r="J127" s="300" t="s">
        <v>1596</v>
      </c>
      <c r="K127" s="348"/>
    </row>
    <row r="128" s="1" customFormat="1" ht="15" customHeight="1">
      <c r="B128" s="345"/>
      <c r="C128" s="300" t="s">
        <v>1493</v>
      </c>
      <c r="D128" s="300"/>
      <c r="E128" s="300"/>
      <c r="F128" s="323" t="s">
        <v>1545</v>
      </c>
      <c r="G128" s="300"/>
      <c r="H128" s="300" t="s">
        <v>1597</v>
      </c>
      <c r="I128" s="300" t="s">
        <v>1547</v>
      </c>
      <c r="J128" s="300" t="s">
        <v>1596</v>
      </c>
      <c r="K128" s="348"/>
    </row>
    <row r="129" s="1" customFormat="1" ht="15" customHeight="1">
      <c r="B129" s="345"/>
      <c r="C129" s="300" t="s">
        <v>1556</v>
      </c>
      <c r="D129" s="300"/>
      <c r="E129" s="300"/>
      <c r="F129" s="323" t="s">
        <v>1551</v>
      </c>
      <c r="G129" s="300"/>
      <c r="H129" s="300" t="s">
        <v>1557</v>
      </c>
      <c r="I129" s="300" t="s">
        <v>1547</v>
      </c>
      <c r="J129" s="300">
        <v>15</v>
      </c>
      <c r="K129" s="348"/>
    </row>
    <row r="130" s="1" customFormat="1" ht="15" customHeight="1">
      <c r="B130" s="345"/>
      <c r="C130" s="326" t="s">
        <v>1558</v>
      </c>
      <c r="D130" s="326"/>
      <c r="E130" s="326"/>
      <c r="F130" s="327" t="s">
        <v>1551</v>
      </c>
      <c r="G130" s="326"/>
      <c r="H130" s="326" t="s">
        <v>1559</v>
      </c>
      <c r="I130" s="326" t="s">
        <v>1547</v>
      </c>
      <c r="J130" s="326">
        <v>15</v>
      </c>
      <c r="K130" s="348"/>
    </row>
    <row r="131" s="1" customFormat="1" ht="15" customHeight="1">
      <c r="B131" s="345"/>
      <c r="C131" s="326" t="s">
        <v>1560</v>
      </c>
      <c r="D131" s="326"/>
      <c r="E131" s="326"/>
      <c r="F131" s="327" t="s">
        <v>1551</v>
      </c>
      <c r="G131" s="326"/>
      <c r="H131" s="326" t="s">
        <v>1561</v>
      </c>
      <c r="I131" s="326" t="s">
        <v>1547</v>
      </c>
      <c r="J131" s="326">
        <v>20</v>
      </c>
      <c r="K131" s="348"/>
    </row>
    <row r="132" s="1" customFormat="1" ht="15" customHeight="1">
      <c r="B132" s="345"/>
      <c r="C132" s="326" t="s">
        <v>1562</v>
      </c>
      <c r="D132" s="326"/>
      <c r="E132" s="326"/>
      <c r="F132" s="327" t="s">
        <v>1551</v>
      </c>
      <c r="G132" s="326"/>
      <c r="H132" s="326" t="s">
        <v>1563</v>
      </c>
      <c r="I132" s="326" t="s">
        <v>1547</v>
      </c>
      <c r="J132" s="326">
        <v>20</v>
      </c>
      <c r="K132" s="348"/>
    </row>
    <row r="133" s="1" customFormat="1" ht="15" customHeight="1">
      <c r="B133" s="345"/>
      <c r="C133" s="300" t="s">
        <v>1550</v>
      </c>
      <c r="D133" s="300"/>
      <c r="E133" s="300"/>
      <c r="F133" s="323" t="s">
        <v>1551</v>
      </c>
      <c r="G133" s="300"/>
      <c r="H133" s="300" t="s">
        <v>1585</v>
      </c>
      <c r="I133" s="300" t="s">
        <v>1547</v>
      </c>
      <c r="J133" s="300">
        <v>50</v>
      </c>
      <c r="K133" s="348"/>
    </row>
    <row r="134" s="1" customFormat="1" ht="15" customHeight="1">
      <c r="B134" s="345"/>
      <c r="C134" s="300" t="s">
        <v>1564</v>
      </c>
      <c r="D134" s="300"/>
      <c r="E134" s="300"/>
      <c r="F134" s="323" t="s">
        <v>1551</v>
      </c>
      <c r="G134" s="300"/>
      <c r="H134" s="300" t="s">
        <v>1585</v>
      </c>
      <c r="I134" s="300" t="s">
        <v>1547</v>
      </c>
      <c r="J134" s="300">
        <v>50</v>
      </c>
      <c r="K134" s="348"/>
    </row>
    <row r="135" s="1" customFormat="1" ht="15" customHeight="1">
      <c r="B135" s="345"/>
      <c r="C135" s="300" t="s">
        <v>1570</v>
      </c>
      <c r="D135" s="300"/>
      <c r="E135" s="300"/>
      <c r="F135" s="323" t="s">
        <v>1551</v>
      </c>
      <c r="G135" s="300"/>
      <c r="H135" s="300" t="s">
        <v>1585</v>
      </c>
      <c r="I135" s="300" t="s">
        <v>1547</v>
      </c>
      <c r="J135" s="300">
        <v>50</v>
      </c>
      <c r="K135" s="348"/>
    </row>
    <row r="136" s="1" customFormat="1" ht="15" customHeight="1">
      <c r="B136" s="345"/>
      <c r="C136" s="300" t="s">
        <v>1572</v>
      </c>
      <c r="D136" s="300"/>
      <c r="E136" s="300"/>
      <c r="F136" s="323" t="s">
        <v>1551</v>
      </c>
      <c r="G136" s="300"/>
      <c r="H136" s="300" t="s">
        <v>1585</v>
      </c>
      <c r="I136" s="300" t="s">
        <v>1547</v>
      </c>
      <c r="J136" s="300">
        <v>50</v>
      </c>
      <c r="K136" s="348"/>
    </row>
    <row r="137" s="1" customFormat="1" ht="15" customHeight="1">
      <c r="B137" s="345"/>
      <c r="C137" s="300" t="s">
        <v>1573</v>
      </c>
      <c r="D137" s="300"/>
      <c r="E137" s="300"/>
      <c r="F137" s="323" t="s">
        <v>1551</v>
      </c>
      <c r="G137" s="300"/>
      <c r="H137" s="300" t="s">
        <v>1598</v>
      </c>
      <c r="I137" s="300" t="s">
        <v>1547</v>
      </c>
      <c r="J137" s="300">
        <v>255</v>
      </c>
      <c r="K137" s="348"/>
    </row>
    <row r="138" s="1" customFormat="1" ht="15" customHeight="1">
      <c r="B138" s="345"/>
      <c r="C138" s="300" t="s">
        <v>1575</v>
      </c>
      <c r="D138" s="300"/>
      <c r="E138" s="300"/>
      <c r="F138" s="323" t="s">
        <v>1545</v>
      </c>
      <c r="G138" s="300"/>
      <c r="H138" s="300" t="s">
        <v>1599</v>
      </c>
      <c r="I138" s="300" t="s">
        <v>1577</v>
      </c>
      <c r="J138" s="300"/>
      <c r="K138" s="348"/>
    </row>
    <row r="139" s="1" customFormat="1" ht="15" customHeight="1">
      <c r="B139" s="345"/>
      <c r="C139" s="300" t="s">
        <v>1578</v>
      </c>
      <c r="D139" s="300"/>
      <c r="E139" s="300"/>
      <c r="F139" s="323" t="s">
        <v>1545</v>
      </c>
      <c r="G139" s="300"/>
      <c r="H139" s="300" t="s">
        <v>1600</v>
      </c>
      <c r="I139" s="300" t="s">
        <v>1580</v>
      </c>
      <c r="J139" s="300"/>
      <c r="K139" s="348"/>
    </row>
    <row r="140" s="1" customFormat="1" ht="15" customHeight="1">
      <c r="B140" s="345"/>
      <c r="C140" s="300" t="s">
        <v>1581</v>
      </c>
      <c r="D140" s="300"/>
      <c r="E140" s="300"/>
      <c r="F140" s="323" t="s">
        <v>1545</v>
      </c>
      <c r="G140" s="300"/>
      <c r="H140" s="300" t="s">
        <v>1581</v>
      </c>
      <c r="I140" s="300" t="s">
        <v>1580</v>
      </c>
      <c r="J140" s="300"/>
      <c r="K140" s="348"/>
    </row>
    <row r="141" s="1" customFormat="1" ht="15" customHeight="1">
      <c r="B141" s="345"/>
      <c r="C141" s="300" t="s">
        <v>40</v>
      </c>
      <c r="D141" s="300"/>
      <c r="E141" s="300"/>
      <c r="F141" s="323" t="s">
        <v>1545</v>
      </c>
      <c r="G141" s="300"/>
      <c r="H141" s="300" t="s">
        <v>1601</v>
      </c>
      <c r="I141" s="300" t="s">
        <v>1580</v>
      </c>
      <c r="J141" s="300"/>
      <c r="K141" s="348"/>
    </row>
    <row r="142" s="1" customFormat="1" ht="15" customHeight="1">
      <c r="B142" s="345"/>
      <c r="C142" s="300" t="s">
        <v>1602</v>
      </c>
      <c r="D142" s="300"/>
      <c r="E142" s="300"/>
      <c r="F142" s="323" t="s">
        <v>1545</v>
      </c>
      <c r="G142" s="300"/>
      <c r="H142" s="300" t="s">
        <v>1603</v>
      </c>
      <c r="I142" s="300" t="s">
        <v>1580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1604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1539</v>
      </c>
      <c r="D148" s="315"/>
      <c r="E148" s="315"/>
      <c r="F148" s="315" t="s">
        <v>1540</v>
      </c>
      <c r="G148" s="316"/>
      <c r="H148" s="315" t="s">
        <v>56</v>
      </c>
      <c r="I148" s="315" t="s">
        <v>59</v>
      </c>
      <c r="J148" s="315" t="s">
        <v>1541</v>
      </c>
      <c r="K148" s="314"/>
    </row>
    <row r="149" s="1" customFormat="1" ht="17.25" customHeight="1">
      <c r="B149" s="312"/>
      <c r="C149" s="317" t="s">
        <v>1542</v>
      </c>
      <c r="D149" s="317"/>
      <c r="E149" s="317"/>
      <c r="F149" s="318" t="s">
        <v>1543</v>
      </c>
      <c r="G149" s="319"/>
      <c r="H149" s="317"/>
      <c r="I149" s="317"/>
      <c r="J149" s="317" t="s">
        <v>1544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1548</v>
      </c>
      <c r="D151" s="300"/>
      <c r="E151" s="300"/>
      <c r="F151" s="353" t="s">
        <v>1545</v>
      </c>
      <c r="G151" s="300"/>
      <c r="H151" s="352" t="s">
        <v>1585</v>
      </c>
      <c r="I151" s="352" t="s">
        <v>1547</v>
      </c>
      <c r="J151" s="352">
        <v>120</v>
      </c>
      <c r="K151" s="348"/>
    </row>
    <row r="152" s="1" customFormat="1" ht="15" customHeight="1">
      <c r="B152" s="325"/>
      <c r="C152" s="352" t="s">
        <v>1594</v>
      </c>
      <c r="D152" s="300"/>
      <c r="E152" s="300"/>
      <c r="F152" s="353" t="s">
        <v>1545</v>
      </c>
      <c r="G152" s="300"/>
      <c r="H152" s="352" t="s">
        <v>1605</v>
      </c>
      <c r="I152" s="352" t="s">
        <v>1547</v>
      </c>
      <c r="J152" s="352" t="s">
        <v>1596</v>
      </c>
      <c r="K152" s="348"/>
    </row>
    <row r="153" s="1" customFormat="1" ht="15" customHeight="1">
      <c r="B153" s="325"/>
      <c r="C153" s="352" t="s">
        <v>1493</v>
      </c>
      <c r="D153" s="300"/>
      <c r="E153" s="300"/>
      <c r="F153" s="353" t="s">
        <v>1545</v>
      </c>
      <c r="G153" s="300"/>
      <c r="H153" s="352" t="s">
        <v>1606</v>
      </c>
      <c r="I153" s="352" t="s">
        <v>1547</v>
      </c>
      <c r="J153" s="352" t="s">
        <v>1596</v>
      </c>
      <c r="K153" s="348"/>
    </row>
    <row r="154" s="1" customFormat="1" ht="15" customHeight="1">
      <c r="B154" s="325"/>
      <c r="C154" s="352" t="s">
        <v>1550</v>
      </c>
      <c r="D154" s="300"/>
      <c r="E154" s="300"/>
      <c r="F154" s="353" t="s">
        <v>1551</v>
      </c>
      <c r="G154" s="300"/>
      <c r="H154" s="352" t="s">
        <v>1585</v>
      </c>
      <c r="I154" s="352" t="s">
        <v>1547</v>
      </c>
      <c r="J154" s="352">
        <v>50</v>
      </c>
      <c r="K154" s="348"/>
    </row>
    <row r="155" s="1" customFormat="1" ht="15" customHeight="1">
      <c r="B155" s="325"/>
      <c r="C155" s="352" t="s">
        <v>1553</v>
      </c>
      <c r="D155" s="300"/>
      <c r="E155" s="300"/>
      <c r="F155" s="353" t="s">
        <v>1545</v>
      </c>
      <c r="G155" s="300"/>
      <c r="H155" s="352" t="s">
        <v>1585</v>
      </c>
      <c r="I155" s="352" t="s">
        <v>1555</v>
      </c>
      <c r="J155" s="352"/>
      <c r="K155" s="348"/>
    </row>
    <row r="156" s="1" customFormat="1" ht="15" customHeight="1">
      <c r="B156" s="325"/>
      <c r="C156" s="352" t="s">
        <v>1564</v>
      </c>
      <c r="D156" s="300"/>
      <c r="E156" s="300"/>
      <c r="F156" s="353" t="s">
        <v>1551</v>
      </c>
      <c r="G156" s="300"/>
      <c r="H156" s="352" t="s">
        <v>1585</v>
      </c>
      <c r="I156" s="352" t="s">
        <v>1547</v>
      </c>
      <c r="J156" s="352">
        <v>50</v>
      </c>
      <c r="K156" s="348"/>
    </row>
    <row r="157" s="1" customFormat="1" ht="15" customHeight="1">
      <c r="B157" s="325"/>
      <c r="C157" s="352" t="s">
        <v>1572</v>
      </c>
      <c r="D157" s="300"/>
      <c r="E157" s="300"/>
      <c r="F157" s="353" t="s">
        <v>1551</v>
      </c>
      <c r="G157" s="300"/>
      <c r="H157" s="352" t="s">
        <v>1585</v>
      </c>
      <c r="I157" s="352" t="s">
        <v>1547</v>
      </c>
      <c r="J157" s="352">
        <v>50</v>
      </c>
      <c r="K157" s="348"/>
    </row>
    <row r="158" s="1" customFormat="1" ht="15" customHeight="1">
      <c r="B158" s="325"/>
      <c r="C158" s="352" t="s">
        <v>1570</v>
      </c>
      <c r="D158" s="300"/>
      <c r="E158" s="300"/>
      <c r="F158" s="353" t="s">
        <v>1551</v>
      </c>
      <c r="G158" s="300"/>
      <c r="H158" s="352" t="s">
        <v>1585</v>
      </c>
      <c r="I158" s="352" t="s">
        <v>1547</v>
      </c>
      <c r="J158" s="352">
        <v>50</v>
      </c>
      <c r="K158" s="348"/>
    </row>
    <row r="159" s="1" customFormat="1" ht="15" customHeight="1">
      <c r="B159" s="325"/>
      <c r="C159" s="352" t="s">
        <v>87</v>
      </c>
      <c r="D159" s="300"/>
      <c r="E159" s="300"/>
      <c r="F159" s="353" t="s">
        <v>1545</v>
      </c>
      <c r="G159" s="300"/>
      <c r="H159" s="352" t="s">
        <v>1607</v>
      </c>
      <c r="I159" s="352" t="s">
        <v>1547</v>
      </c>
      <c r="J159" s="352" t="s">
        <v>1608</v>
      </c>
      <c r="K159" s="348"/>
    </row>
    <row r="160" s="1" customFormat="1" ht="15" customHeight="1">
      <c r="B160" s="325"/>
      <c r="C160" s="352" t="s">
        <v>1609</v>
      </c>
      <c r="D160" s="300"/>
      <c r="E160" s="300"/>
      <c r="F160" s="353" t="s">
        <v>1545</v>
      </c>
      <c r="G160" s="300"/>
      <c r="H160" s="352" t="s">
        <v>1610</v>
      </c>
      <c r="I160" s="352" t="s">
        <v>1580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1611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1539</v>
      </c>
      <c r="D166" s="315"/>
      <c r="E166" s="315"/>
      <c r="F166" s="315" t="s">
        <v>1540</v>
      </c>
      <c r="G166" s="357"/>
      <c r="H166" s="358" t="s">
        <v>56</v>
      </c>
      <c r="I166" s="358" t="s">
        <v>59</v>
      </c>
      <c r="J166" s="315" t="s">
        <v>1541</v>
      </c>
      <c r="K166" s="292"/>
    </row>
    <row r="167" s="1" customFormat="1" ht="17.25" customHeight="1">
      <c r="B167" s="293"/>
      <c r="C167" s="317" t="s">
        <v>1542</v>
      </c>
      <c r="D167" s="317"/>
      <c r="E167" s="317"/>
      <c r="F167" s="318" t="s">
        <v>1543</v>
      </c>
      <c r="G167" s="359"/>
      <c r="H167" s="360"/>
      <c r="I167" s="360"/>
      <c r="J167" s="317" t="s">
        <v>1544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1548</v>
      </c>
      <c r="D169" s="300"/>
      <c r="E169" s="300"/>
      <c r="F169" s="323" t="s">
        <v>1545</v>
      </c>
      <c r="G169" s="300"/>
      <c r="H169" s="300" t="s">
        <v>1585</v>
      </c>
      <c r="I169" s="300" t="s">
        <v>1547</v>
      </c>
      <c r="J169" s="300">
        <v>120</v>
      </c>
      <c r="K169" s="348"/>
    </row>
    <row r="170" s="1" customFormat="1" ht="15" customHeight="1">
      <c r="B170" s="325"/>
      <c r="C170" s="300" t="s">
        <v>1594</v>
      </c>
      <c r="D170" s="300"/>
      <c r="E170" s="300"/>
      <c r="F170" s="323" t="s">
        <v>1545</v>
      </c>
      <c r="G170" s="300"/>
      <c r="H170" s="300" t="s">
        <v>1595</v>
      </c>
      <c r="I170" s="300" t="s">
        <v>1547</v>
      </c>
      <c r="J170" s="300" t="s">
        <v>1596</v>
      </c>
      <c r="K170" s="348"/>
    </row>
    <row r="171" s="1" customFormat="1" ht="15" customHeight="1">
      <c r="B171" s="325"/>
      <c r="C171" s="300" t="s">
        <v>1493</v>
      </c>
      <c r="D171" s="300"/>
      <c r="E171" s="300"/>
      <c r="F171" s="323" t="s">
        <v>1545</v>
      </c>
      <c r="G171" s="300"/>
      <c r="H171" s="300" t="s">
        <v>1612</v>
      </c>
      <c r="I171" s="300" t="s">
        <v>1547</v>
      </c>
      <c r="J171" s="300" t="s">
        <v>1596</v>
      </c>
      <c r="K171" s="348"/>
    </row>
    <row r="172" s="1" customFormat="1" ht="15" customHeight="1">
      <c r="B172" s="325"/>
      <c r="C172" s="300" t="s">
        <v>1550</v>
      </c>
      <c r="D172" s="300"/>
      <c r="E172" s="300"/>
      <c r="F172" s="323" t="s">
        <v>1551</v>
      </c>
      <c r="G172" s="300"/>
      <c r="H172" s="300" t="s">
        <v>1612</v>
      </c>
      <c r="I172" s="300" t="s">
        <v>1547</v>
      </c>
      <c r="J172" s="300">
        <v>50</v>
      </c>
      <c r="K172" s="348"/>
    </row>
    <row r="173" s="1" customFormat="1" ht="15" customHeight="1">
      <c r="B173" s="325"/>
      <c r="C173" s="300" t="s">
        <v>1553</v>
      </c>
      <c r="D173" s="300"/>
      <c r="E173" s="300"/>
      <c r="F173" s="323" t="s">
        <v>1545</v>
      </c>
      <c r="G173" s="300"/>
      <c r="H173" s="300" t="s">
        <v>1612</v>
      </c>
      <c r="I173" s="300" t="s">
        <v>1555</v>
      </c>
      <c r="J173" s="300"/>
      <c r="K173" s="348"/>
    </row>
    <row r="174" s="1" customFormat="1" ht="15" customHeight="1">
      <c r="B174" s="325"/>
      <c r="C174" s="300" t="s">
        <v>1564</v>
      </c>
      <c r="D174" s="300"/>
      <c r="E174" s="300"/>
      <c r="F174" s="323" t="s">
        <v>1551</v>
      </c>
      <c r="G174" s="300"/>
      <c r="H174" s="300" t="s">
        <v>1612</v>
      </c>
      <c r="I174" s="300" t="s">
        <v>1547</v>
      </c>
      <c r="J174" s="300">
        <v>50</v>
      </c>
      <c r="K174" s="348"/>
    </row>
    <row r="175" s="1" customFormat="1" ht="15" customHeight="1">
      <c r="B175" s="325"/>
      <c r="C175" s="300" t="s">
        <v>1572</v>
      </c>
      <c r="D175" s="300"/>
      <c r="E175" s="300"/>
      <c r="F175" s="323" t="s">
        <v>1551</v>
      </c>
      <c r="G175" s="300"/>
      <c r="H175" s="300" t="s">
        <v>1612</v>
      </c>
      <c r="I175" s="300" t="s">
        <v>1547</v>
      </c>
      <c r="J175" s="300">
        <v>50</v>
      </c>
      <c r="K175" s="348"/>
    </row>
    <row r="176" s="1" customFormat="1" ht="15" customHeight="1">
      <c r="B176" s="325"/>
      <c r="C176" s="300" t="s">
        <v>1570</v>
      </c>
      <c r="D176" s="300"/>
      <c r="E176" s="300"/>
      <c r="F176" s="323" t="s">
        <v>1551</v>
      </c>
      <c r="G176" s="300"/>
      <c r="H176" s="300" t="s">
        <v>1612</v>
      </c>
      <c r="I176" s="300" t="s">
        <v>1547</v>
      </c>
      <c r="J176" s="300">
        <v>50</v>
      </c>
      <c r="K176" s="348"/>
    </row>
    <row r="177" s="1" customFormat="1" ht="15" customHeight="1">
      <c r="B177" s="325"/>
      <c r="C177" s="300" t="s">
        <v>104</v>
      </c>
      <c r="D177" s="300"/>
      <c r="E177" s="300"/>
      <c r="F177" s="323" t="s">
        <v>1545</v>
      </c>
      <c r="G177" s="300"/>
      <c r="H177" s="300" t="s">
        <v>1613</v>
      </c>
      <c r="I177" s="300" t="s">
        <v>1614</v>
      </c>
      <c r="J177" s="300"/>
      <c r="K177" s="348"/>
    </row>
    <row r="178" s="1" customFormat="1" ht="15" customHeight="1">
      <c r="B178" s="325"/>
      <c r="C178" s="300" t="s">
        <v>59</v>
      </c>
      <c r="D178" s="300"/>
      <c r="E178" s="300"/>
      <c r="F178" s="323" t="s">
        <v>1545</v>
      </c>
      <c r="G178" s="300"/>
      <c r="H178" s="300" t="s">
        <v>1615</v>
      </c>
      <c r="I178" s="300" t="s">
        <v>1616</v>
      </c>
      <c r="J178" s="300">
        <v>1</v>
      </c>
      <c r="K178" s="348"/>
    </row>
    <row r="179" s="1" customFormat="1" ht="15" customHeight="1">
      <c r="B179" s="325"/>
      <c r="C179" s="300" t="s">
        <v>55</v>
      </c>
      <c r="D179" s="300"/>
      <c r="E179" s="300"/>
      <c r="F179" s="323" t="s">
        <v>1545</v>
      </c>
      <c r="G179" s="300"/>
      <c r="H179" s="300" t="s">
        <v>1617</v>
      </c>
      <c r="I179" s="300" t="s">
        <v>1547</v>
      </c>
      <c r="J179" s="300">
        <v>20</v>
      </c>
      <c r="K179" s="348"/>
    </row>
    <row r="180" s="1" customFormat="1" ht="15" customHeight="1">
      <c r="B180" s="325"/>
      <c r="C180" s="300" t="s">
        <v>56</v>
      </c>
      <c r="D180" s="300"/>
      <c r="E180" s="300"/>
      <c r="F180" s="323" t="s">
        <v>1545</v>
      </c>
      <c r="G180" s="300"/>
      <c r="H180" s="300" t="s">
        <v>1618</v>
      </c>
      <c r="I180" s="300" t="s">
        <v>1547</v>
      </c>
      <c r="J180" s="300">
        <v>255</v>
      </c>
      <c r="K180" s="348"/>
    </row>
    <row r="181" s="1" customFormat="1" ht="15" customHeight="1">
      <c r="B181" s="325"/>
      <c r="C181" s="300" t="s">
        <v>105</v>
      </c>
      <c r="D181" s="300"/>
      <c r="E181" s="300"/>
      <c r="F181" s="323" t="s">
        <v>1545</v>
      </c>
      <c r="G181" s="300"/>
      <c r="H181" s="300" t="s">
        <v>1509</v>
      </c>
      <c r="I181" s="300" t="s">
        <v>1547</v>
      </c>
      <c r="J181" s="300">
        <v>10</v>
      </c>
      <c r="K181" s="348"/>
    </row>
    <row r="182" s="1" customFormat="1" ht="15" customHeight="1">
      <c r="B182" s="325"/>
      <c r="C182" s="300" t="s">
        <v>106</v>
      </c>
      <c r="D182" s="300"/>
      <c r="E182" s="300"/>
      <c r="F182" s="323" t="s">
        <v>1545</v>
      </c>
      <c r="G182" s="300"/>
      <c r="H182" s="300" t="s">
        <v>1619</v>
      </c>
      <c r="I182" s="300" t="s">
        <v>1580</v>
      </c>
      <c r="J182" s="300"/>
      <c r="K182" s="348"/>
    </row>
    <row r="183" s="1" customFormat="1" ht="15" customHeight="1">
      <c r="B183" s="325"/>
      <c r="C183" s="300" t="s">
        <v>1620</v>
      </c>
      <c r="D183" s="300"/>
      <c r="E183" s="300"/>
      <c r="F183" s="323" t="s">
        <v>1545</v>
      </c>
      <c r="G183" s="300"/>
      <c r="H183" s="300" t="s">
        <v>1621</v>
      </c>
      <c r="I183" s="300" t="s">
        <v>1580</v>
      </c>
      <c r="J183" s="300"/>
      <c r="K183" s="348"/>
    </row>
    <row r="184" s="1" customFormat="1" ht="15" customHeight="1">
      <c r="B184" s="325"/>
      <c r="C184" s="300" t="s">
        <v>1609</v>
      </c>
      <c r="D184" s="300"/>
      <c r="E184" s="300"/>
      <c r="F184" s="323" t="s">
        <v>1545</v>
      </c>
      <c r="G184" s="300"/>
      <c r="H184" s="300" t="s">
        <v>1622</v>
      </c>
      <c r="I184" s="300" t="s">
        <v>1580</v>
      </c>
      <c r="J184" s="300"/>
      <c r="K184" s="348"/>
    </row>
    <row r="185" s="1" customFormat="1" ht="15" customHeight="1">
      <c r="B185" s="325"/>
      <c r="C185" s="300" t="s">
        <v>108</v>
      </c>
      <c r="D185" s="300"/>
      <c r="E185" s="300"/>
      <c r="F185" s="323" t="s">
        <v>1551</v>
      </c>
      <c r="G185" s="300"/>
      <c r="H185" s="300" t="s">
        <v>1623</v>
      </c>
      <c r="I185" s="300" t="s">
        <v>1547</v>
      </c>
      <c r="J185" s="300">
        <v>50</v>
      </c>
      <c r="K185" s="348"/>
    </row>
    <row r="186" s="1" customFormat="1" ht="15" customHeight="1">
      <c r="B186" s="325"/>
      <c r="C186" s="300" t="s">
        <v>1624</v>
      </c>
      <c r="D186" s="300"/>
      <c r="E186" s="300"/>
      <c r="F186" s="323" t="s">
        <v>1551</v>
      </c>
      <c r="G186" s="300"/>
      <c r="H186" s="300" t="s">
        <v>1625</v>
      </c>
      <c r="I186" s="300" t="s">
        <v>1626</v>
      </c>
      <c r="J186" s="300"/>
      <c r="K186" s="348"/>
    </row>
    <row r="187" s="1" customFormat="1" ht="15" customHeight="1">
      <c r="B187" s="325"/>
      <c r="C187" s="300" t="s">
        <v>1627</v>
      </c>
      <c r="D187" s="300"/>
      <c r="E187" s="300"/>
      <c r="F187" s="323" t="s">
        <v>1551</v>
      </c>
      <c r="G187" s="300"/>
      <c r="H187" s="300" t="s">
        <v>1628</v>
      </c>
      <c r="I187" s="300" t="s">
        <v>1626</v>
      </c>
      <c r="J187" s="300"/>
      <c r="K187" s="348"/>
    </row>
    <row r="188" s="1" customFormat="1" ht="15" customHeight="1">
      <c r="B188" s="325"/>
      <c r="C188" s="300" t="s">
        <v>1629</v>
      </c>
      <c r="D188" s="300"/>
      <c r="E188" s="300"/>
      <c r="F188" s="323" t="s">
        <v>1551</v>
      </c>
      <c r="G188" s="300"/>
      <c r="H188" s="300" t="s">
        <v>1630</v>
      </c>
      <c r="I188" s="300" t="s">
        <v>1626</v>
      </c>
      <c r="J188" s="300"/>
      <c r="K188" s="348"/>
    </row>
    <row r="189" s="1" customFormat="1" ht="15" customHeight="1">
      <c r="B189" s="325"/>
      <c r="C189" s="361" t="s">
        <v>1631</v>
      </c>
      <c r="D189" s="300"/>
      <c r="E189" s="300"/>
      <c r="F189" s="323" t="s">
        <v>1551</v>
      </c>
      <c r="G189" s="300"/>
      <c r="H189" s="300" t="s">
        <v>1632</v>
      </c>
      <c r="I189" s="300" t="s">
        <v>1633</v>
      </c>
      <c r="J189" s="362" t="s">
        <v>1634</v>
      </c>
      <c r="K189" s="348"/>
    </row>
    <row r="190" s="1" customFormat="1" ht="15" customHeight="1">
      <c r="B190" s="325"/>
      <c r="C190" s="361" t="s">
        <v>44</v>
      </c>
      <c r="D190" s="300"/>
      <c r="E190" s="300"/>
      <c r="F190" s="323" t="s">
        <v>1545</v>
      </c>
      <c r="G190" s="300"/>
      <c r="H190" s="297" t="s">
        <v>1635</v>
      </c>
      <c r="I190" s="300" t="s">
        <v>1636</v>
      </c>
      <c r="J190" s="300"/>
      <c r="K190" s="348"/>
    </row>
    <row r="191" s="1" customFormat="1" ht="15" customHeight="1">
      <c r="B191" s="325"/>
      <c r="C191" s="361" t="s">
        <v>1637</v>
      </c>
      <c r="D191" s="300"/>
      <c r="E191" s="300"/>
      <c r="F191" s="323" t="s">
        <v>1545</v>
      </c>
      <c r="G191" s="300"/>
      <c r="H191" s="300" t="s">
        <v>1638</v>
      </c>
      <c r="I191" s="300" t="s">
        <v>1580</v>
      </c>
      <c r="J191" s="300"/>
      <c r="K191" s="348"/>
    </row>
    <row r="192" s="1" customFormat="1" ht="15" customHeight="1">
      <c r="B192" s="325"/>
      <c r="C192" s="361" t="s">
        <v>1639</v>
      </c>
      <c r="D192" s="300"/>
      <c r="E192" s="300"/>
      <c r="F192" s="323" t="s">
        <v>1545</v>
      </c>
      <c r="G192" s="300"/>
      <c r="H192" s="300" t="s">
        <v>1640</v>
      </c>
      <c r="I192" s="300" t="s">
        <v>1580</v>
      </c>
      <c r="J192" s="300"/>
      <c r="K192" s="348"/>
    </row>
    <row r="193" s="1" customFormat="1" ht="15" customHeight="1">
      <c r="B193" s="325"/>
      <c r="C193" s="361" t="s">
        <v>1641</v>
      </c>
      <c r="D193" s="300"/>
      <c r="E193" s="300"/>
      <c r="F193" s="323" t="s">
        <v>1551</v>
      </c>
      <c r="G193" s="300"/>
      <c r="H193" s="300" t="s">
        <v>1642</v>
      </c>
      <c r="I193" s="300" t="s">
        <v>1580</v>
      </c>
      <c r="J193" s="300"/>
      <c r="K193" s="348"/>
    </row>
    <row r="194" s="1" customFormat="1" ht="15" customHeight="1">
      <c r="B194" s="354"/>
      <c r="C194" s="363"/>
      <c r="D194" s="334"/>
      <c r="E194" s="334"/>
      <c r="F194" s="334"/>
      <c r="G194" s="334"/>
      <c r="H194" s="334"/>
      <c r="I194" s="334"/>
      <c r="J194" s="334"/>
      <c r="K194" s="355"/>
    </row>
    <row r="195" s="1" customFormat="1" ht="18.75" customHeight="1">
      <c r="B195" s="336"/>
      <c r="C195" s="346"/>
      <c r="D195" s="346"/>
      <c r="E195" s="346"/>
      <c r="F195" s="356"/>
      <c r="G195" s="346"/>
      <c r="H195" s="346"/>
      <c r="I195" s="346"/>
      <c r="J195" s="346"/>
      <c r="K195" s="336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08"/>
      <c r="C197" s="308"/>
      <c r="D197" s="308"/>
      <c r="E197" s="308"/>
      <c r="F197" s="308"/>
      <c r="G197" s="308"/>
      <c r="H197" s="308"/>
      <c r="I197" s="308"/>
      <c r="J197" s="308"/>
      <c r="K197" s="308"/>
    </row>
    <row r="198" s="1" customFormat="1" ht="13.5">
      <c r="B198" s="287"/>
      <c r="C198" s="288"/>
      <c r="D198" s="288"/>
      <c r="E198" s="288"/>
      <c r="F198" s="288"/>
      <c r="G198" s="288"/>
      <c r="H198" s="288"/>
      <c r="I198" s="288"/>
      <c r="J198" s="288"/>
      <c r="K198" s="289"/>
    </row>
    <row r="199" s="1" customFormat="1" ht="21">
      <c r="B199" s="290"/>
      <c r="C199" s="291" t="s">
        <v>1643</v>
      </c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5.5" customHeight="1">
      <c r="B200" s="290"/>
      <c r="C200" s="364" t="s">
        <v>1644</v>
      </c>
      <c r="D200" s="364"/>
      <c r="E200" s="364"/>
      <c r="F200" s="364" t="s">
        <v>1645</v>
      </c>
      <c r="G200" s="365"/>
      <c r="H200" s="364" t="s">
        <v>1646</v>
      </c>
      <c r="I200" s="364"/>
      <c r="J200" s="364"/>
      <c r="K200" s="292"/>
    </row>
    <row r="201" s="1" customFormat="1" ht="5.25" customHeight="1">
      <c r="B201" s="325"/>
      <c r="C201" s="320"/>
      <c r="D201" s="320"/>
      <c r="E201" s="320"/>
      <c r="F201" s="320"/>
      <c r="G201" s="346"/>
      <c r="H201" s="320"/>
      <c r="I201" s="320"/>
      <c r="J201" s="320"/>
      <c r="K201" s="348"/>
    </row>
    <row r="202" s="1" customFormat="1" ht="15" customHeight="1">
      <c r="B202" s="325"/>
      <c r="C202" s="300" t="s">
        <v>1636</v>
      </c>
      <c r="D202" s="300"/>
      <c r="E202" s="300"/>
      <c r="F202" s="323" t="s">
        <v>45</v>
      </c>
      <c r="G202" s="300"/>
      <c r="H202" s="300" t="s">
        <v>1647</v>
      </c>
      <c r="I202" s="300"/>
      <c r="J202" s="300"/>
      <c r="K202" s="348"/>
    </row>
    <row r="203" s="1" customFormat="1" ht="15" customHeight="1">
      <c r="B203" s="325"/>
      <c r="C203" s="300"/>
      <c r="D203" s="300"/>
      <c r="E203" s="300"/>
      <c r="F203" s="323" t="s">
        <v>46</v>
      </c>
      <c r="G203" s="300"/>
      <c r="H203" s="300" t="s">
        <v>1648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49</v>
      </c>
      <c r="G204" s="300"/>
      <c r="H204" s="300" t="s">
        <v>1649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47</v>
      </c>
      <c r="G205" s="300"/>
      <c r="H205" s="300" t="s">
        <v>1650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48</v>
      </c>
      <c r="G206" s="300"/>
      <c r="H206" s="300" t="s">
        <v>1651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/>
      <c r="G207" s="300"/>
      <c r="H207" s="300"/>
      <c r="I207" s="300"/>
      <c r="J207" s="300"/>
      <c r="K207" s="348"/>
    </row>
    <row r="208" s="1" customFormat="1" ht="15" customHeight="1">
      <c r="B208" s="325"/>
      <c r="C208" s="300" t="s">
        <v>1592</v>
      </c>
      <c r="D208" s="300"/>
      <c r="E208" s="300"/>
      <c r="F208" s="323" t="s">
        <v>78</v>
      </c>
      <c r="G208" s="300"/>
      <c r="H208" s="300" t="s">
        <v>1652</v>
      </c>
      <c r="I208" s="300"/>
      <c r="J208" s="300"/>
      <c r="K208" s="348"/>
    </row>
    <row r="209" s="1" customFormat="1" ht="15" customHeight="1">
      <c r="B209" s="325"/>
      <c r="C209" s="300"/>
      <c r="D209" s="300"/>
      <c r="E209" s="300"/>
      <c r="F209" s="323" t="s">
        <v>1487</v>
      </c>
      <c r="G209" s="300"/>
      <c r="H209" s="300" t="s">
        <v>1488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1485</v>
      </c>
      <c r="G210" s="300"/>
      <c r="H210" s="300" t="s">
        <v>1653</v>
      </c>
      <c r="I210" s="300"/>
      <c r="J210" s="300"/>
      <c r="K210" s="348"/>
    </row>
    <row r="211" s="1" customFormat="1" ht="15" customHeight="1">
      <c r="B211" s="366"/>
      <c r="C211" s="300"/>
      <c r="D211" s="300"/>
      <c r="E211" s="300"/>
      <c r="F211" s="323" t="s">
        <v>1489</v>
      </c>
      <c r="G211" s="361"/>
      <c r="H211" s="352" t="s">
        <v>1490</v>
      </c>
      <c r="I211" s="352"/>
      <c r="J211" s="352"/>
      <c r="K211" s="367"/>
    </row>
    <row r="212" s="1" customFormat="1" ht="15" customHeight="1">
      <c r="B212" s="366"/>
      <c r="C212" s="300"/>
      <c r="D212" s="300"/>
      <c r="E212" s="300"/>
      <c r="F212" s="323" t="s">
        <v>1491</v>
      </c>
      <c r="G212" s="361"/>
      <c r="H212" s="352" t="s">
        <v>1654</v>
      </c>
      <c r="I212" s="352"/>
      <c r="J212" s="352"/>
      <c r="K212" s="367"/>
    </row>
    <row r="213" s="1" customFormat="1" ht="15" customHeight="1">
      <c r="B213" s="366"/>
      <c r="C213" s="300"/>
      <c r="D213" s="300"/>
      <c r="E213" s="300"/>
      <c r="F213" s="323"/>
      <c r="G213" s="361"/>
      <c r="H213" s="352"/>
      <c r="I213" s="352"/>
      <c r="J213" s="352"/>
      <c r="K213" s="367"/>
    </row>
    <row r="214" s="1" customFormat="1" ht="15" customHeight="1">
      <c r="B214" s="366"/>
      <c r="C214" s="300" t="s">
        <v>1616</v>
      </c>
      <c r="D214" s="300"/>
      <c r="E214" s="300"/>
      <c r="F214" s="323">
        <v>1</v>
      </c>
      <c r="G214" s="361"/>
      <c r="H214" s="352" t="s">
        <v>1655</v>
      </c>
      <c r="I214" s="352"/>
      <c r="J214" s="352"/>
      <c r="K214" s="367"/>
    </row>
    <row r="215" s="1" customFormat="1" ht="15" customHeight="1">
      <c r="B215" s="366"/>
      <c r="C215" s="300"/>
      <c r="D215" s="300"/>
      <c r="E215" s="300"/>
      <c r="F215" s="323">
        <v>2</v>
      </c>
      <c r="G215" s="361"/>
      <c r="H215" s="352" t="s">
        <v>1656</v>
      </c>
      <c r="I215" s="352"/>
      <c r="J215" s="352"/>
      <c r="K215" s="367"/>
    </row>
    <row r="216" s="1" customFormat="1" ht="15" customHeight="1">
      <c r="B216" s="366"/>
      <c r="C216" s="300"/>
      <c r="D216" s="300"/>
      <c r="E216" s="300"/>
      <c r="F216" s="323">
        <v>3</v>
      </c>
      <c r="G216" s="361"/>
      <c r="H216" s="352" t="s">
        <v>1657</v>
      </c>
      <c r="I216" s="352"/>
      <c r="J216" s="352"/>
      <c r="K216" s="367"/>
    </row>
    <row r="217" s="1" customFormat="1" ht="15" customHeight="1">
      <c r="B217" s="366"/>
      <c r="C217" s="300"/>
      <c r="D217" s="300"/>
      <c r="E217" s="300"/>
      <c r="F217" s="323">
        <v>4</v>
      </c>
      <c r="G217" s="361"/>
      <c r="H217" s="352" t="s">
        <v>1658</v>
      </c>
      <c r="I217" s="352"/>
      <c r="J217" s="352"/>
      <c r="K217" s="367"/>
    </row>
    <row r="218" s="1" customFormat="1" ht="12.75" customHeight="1">
      <c r="B218" s="368"/>
      <c r="C218" s="369"/>
      <c r="D218" s="369"/>
      <c r="E218" s="369"/>
      <c r="F218" s="369"/>
      <c r="G218" s="369"/>
      <c r="H218" s="369"/>
      <c r="I218" s="369"/>
      <c r="J218" s="369"/>
      <c r="K218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Martina Kratochvílová</dc:creator>
  <cp:lastModifiedBy>Martina Kratochvílová</cp:lastModifiedBy>
  <dcterms:created xsi:type="dcterms:W3CDTF">2021-12-13T12:50:13Z</dcterms:created>
  <dcterms:modified xsi:type="dcterms:W3CDTF">2021-12-13T12:50:23Z</dcterms:modified>
</cp:coreProperties>
</file>